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9720" activeTab="0"/>
  </bookViews>
  <sheets>
    <sheet name="zał.nr 1 X-73-2007" sheetId="1" r:id="rId1"/>
  </sheets>
  <definedNames>
    <definedName name="_xlnm.Print_Area" localSheetId="0">'zał.nr 1 X-73-2007'!$A$1:$O$134</definedName>
    <definedName name="_xlnm.Print_Titles" localSheetId="0">'zał.nr 1 X-73-2007'!$7:$7</definedName>
  </definedNames>
  <calcPr fullCalcOnLoad="1"/>
</workbook>
</file>

<file path=xl/sharedStrings.xml><?xml version="1.0" encoding="utf-8"?>
<sst xmlns="http://schemas.openxmlformats.org/spreadsheetml/2006/main" count="119" uniqueCount="45">
  <si>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</si>
  <si>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</si>
  <si>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</si>
  <si>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</si>
  <si>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</si>
  <si>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</si>
  <si>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</si>
  <si>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</si>
  <si>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</si>
  <si>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</si>
  <si>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</si>
  <si>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Numer pozycji </t>
  </si>
  <si>
    <t>Termin</t>
  </si>
  <si>
    <t>Rozpocz.</t>
  </si>
  <si>
    <t>Zakończ.</t>
  </si>
  <si>
    <t>Źródło finansowania</t>
  </si>
  <si>
    <t>Planowane wydatki na zadania</t>
  </si>
  <si>
    <t>2007 rok</t>
  </si>
  <si>
    <t>ogółem, z tego:</t>
  </si>
  <si>
    <t>Nazwa programu inwestycyjnego</t>
  </si>
  <si>
    <t>Urząd Gminy Jedlnia Letnisko, ul. Radomska 43, 26-630 Jedlnia Letnisko</t>
  </si>
  <si>
    <t>A</t>
  </si>
  <si>
    <t>B</t>
  </si>
  <si>
    <t>C</t>
  </si>
  <si>
    <t>D</t>
  </si>
  <si>
    <t>Rozbudowa i modernizaja SUW w Aleksandrowie - Etap I wykonanie odwiertów studni głębinowych</t>
  </si>
  <si>
    <t>Przebudowa drogi 699
i skrzyżowania z drogą 737</t>
  </si>
  <si>
    <t>Monitoring budynku Urzędu Gminy</t>
  </si>
  <si>
    <t>Projekt Sali gimnastycznej
w Słupicy</t>
  </si>
  <si>
    <t>Monitoring obiektów szkolnych</t>
  </si>
  <si>
    <t>Budowa ogrodzenia
ZSO Myśliszewice</t>
  </si>
  <si>
    <t>Projekt kompleksu kulturalno-oświatowego PG Jedlnia</t>
  </si>
  <si>
    <t>Zamknięcie i rekultywacja GSO w Cudnowie</t>
  </si>
  <si>
    <t>Budowa i modernizacja oświetlenia</t>
  </si>
  <si>
    <t>Projekt modernizacji urządzenia piętrzącego dolnego zbiornika wodnego w Siczkach</t>
  </si>
  <si>
    <t>Łączne koszty finansowe</t>
  </si>
  <si>
    <t>12.</t>
  </si>
  <si>
    <t>OGÓŁEM</t>
  </si>
  <si>
    <t>KARTA INWESTYCJI REALIZOWANYCH PRZEZ URZĄD GMINY JEDLNIA LETNISKO
ZBIORCZE ZESTAWIENIE PROGRAMÓW Z PROPOZYCJĄ ŹRÓDEŁ ICH FINANSOWANIA</t>
  </si>
  <si>
    <t>Kanalizacja Gminy                                                                                                                                                                                                                                        ( Jedlnia Letnisko, Sadków, Groszowice-Lasowice)</t>
  </si>
  <si>
    <t>Wodociągowanie Gminy (Jedlnia Letnisko ul.Radomska, Wrzosów, Lasowice, Natolin, Rajec Poduchowny, Maryno)</t>
  </si>
  <si>
    <t>Budowa, przebudowa,
modernizacja dróg i utwardzanie dróg</t>
  </si>
  <si>
    <t>WIELOLETNI PLAN INWESTYCYJNY GMINY JEDLNIA-LETNISKO NA LATA 2007-2009</t>
  </si>
  <si>
    <t>Środki, nakłady po roku 2009</t>
  </si>
  <si>
    <t>Przewidywany koszt  realizacji inwestycji w latach 2007-2009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</si>
</sst>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3" fontId="2" fillId="2" borderId="14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3" fontId="2" fillId="2" borderId="21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37"/>
  <sheetViews>
    <sheetView tabSelected="1" zoomScale="75" zoomScaleNormal="75" workbookViewId="0" topLeftCell="A1">
      <selection activeCell="R11" sqref="R11"/>
    </sheetView>
  </sheetViews>
  <sheetFormatPr defaultColWidth="9.140625" defaultRowHeight="12.75"/>
  <cols>
    <col min="1" max="1" width="9.28125" style="0" bestFit="1" customWidth="1"/>
    <col min="4" max="4" width="8.140625" style="0" customWidth="1"/>
    <col min="5" max="5" width="9.28125" style="0" customWidth="1"/>
    <col min="6" max="6" width="8.8515625" style="0" customWidth="1"/>
    <col min="7" max="7" width="12.140625" style="0" customWidth="1"/>
    <col min="9" max="9" width="6.28125" style="0" customWidth="1"/>
    <col min="10" max="10" width="17.00390625" style="0" customWidth="1"/>
    <col min="11" max="11" width="10.421875" style="0" customWidth="1"/>
    <col min="12" max="12" width="10.57421875" style="0" bestFit="1" customWidth="1"/>
    <col min="13" max="13" width="10.421875" style="0" bestFit="1" customWidth="1"/>
    <col min="14" max="14" width="10.421875" style="0" hidden="1" customWidth="1"/>
    <col min="15" max="15" width="9.421875" style="0" bestFit="1" customWidth="1"/>
  </cols>
  <sheetData>
    <row r="1" spans="1:15" ht="13.5" thickBot="1">
      <c r="A1" s="69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17.25" customHeight="1" thickBot="1">
      <c r="A2" s="72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2.75">
      <c r="A3" s="63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7.2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51">
      <c r="A5" s="75" t="s">
        <v>11</v>
      </c>
      <c r="B5" s="77" t="s">
        <v>19</v>
      </c>
      <c r="C5" s="77"/>
      <c r="D5" s="77"/>
      <c r="E5" s="77" t="s">
        <v>12</v>
      </c>
      <c r="F5" s="77"/>
      <c r="G5" s="84" t="s">
        <v>35</v>
      </c>
      <c r="H5" s="77" t="s">
        <v>15</v>
      </c>
      <c r="I5" s="79"/>
      <c r="J5" s="82" t="s">
        <v>44</v>
      </c>
      <c r="K5" s="81" t="s">
        <v>16</v>
      </c>
      <c r="L5" s="77"/>
      <c r="M5" s="77"/>
      <c r="N5" s="77"/>
      <c r="O5" s="2" t="s">
        <v>43</v>
      </c>
    </row>
    <row r="6" spans="1:15" ht="13.5" thickBot="1">
      <c r="A6" s="76"/>
      <c r="B6" s="78"/>
      <c r="C6" s="78"/>
      <c r="D6" s="78"/>
      <c r="E6" s="1" t="s">
        <v>13</v>
      </c>
      <c r="F6" s="1" t="s">
        <v>14</v>
      </c>
      <c r="G6" s="85"/>
      <c r="H6" s="78"/>
      <c r="I6" s="80"/>
      <c r="J6" s="83"/>
      <c r="K6" s="32" t="s">
        <v>17</v>
      </c>
      <c r="L6" s="1">
        <v>2008</v>
      </c>
      <c r="M6" s="1">
        <v>2009</v>
      </c>
      <c r="N6" s="1">
        <v>2010</v>
      </c>
      <c r="O6" s="3"/>
    </row>
    <row r="7" spans="1:15" ht="12.75">
      <c r="A7" s="33" t="s">
        <v>0</v>
      </c>
      <c r="B7" s="61" t="s">
        <v>1</v>
      </c>
      <c r="C7" s="61"/>
      <c r="D7" s="61"/>
      <c r="E7" s="33" t="s">
        <v>2</v>
      </c>
      <c r="F7" s="33" t="s">
        <v>3</v>
      </c>
      <c r="G7" s="33" t="s">
        <v>4</v>
      </c>
      <c r="H7" s="61" t="s">
        <v>5</v>
      </c>
      <c r="I7" s="62"/>
      <c r="J7" s="25" t="s">
        <v>6</v>
      </c>
      <c r="K7" s="34" t="s">
        <v>7</v>
      </c>
      <c r="L7" s="33" t="s">
        <v>8</v>
      </c>
      <c r="M7" s="33" t="s">
        <v>9</v>
      </c>
      <c r="N7" s="33" t="s">
        <v>10</v>
      </c>
      <c r="O7" s="33" t="s">
        <v>36</v>
      </c>
    </row>
    <row r="8" spans="1:15" ht="12.75">
      <c r="A8" s="41">
        <v>1</v>
      </c>
      <c r="B8" s="59" t="s">
        <v>39</v>
      </c>
      <c r="C8" s="59"/>
      <c r="D8" s="59"/>
      <c r="E8" s="41">
        <v>2006</v>
      </c>
      <c r="F8" s="41">
        <v>2010</v>
      </c>
      <c r="G8" s="44">
        <f>82200+J8</f>
        <v>4488700</v>
      </c>
      <c r="H8" s="57" t="s">
        <v>18</v>
      </c>
      <c r="I8" s="58"/>
      <c r="J8" s="26">
        <f aca="true" t="shared" si="0" ref="J8:O8">SUM(J9:J14)</f>
        <v>4406500</v>
      </c>
      <c r="K8" s="19">
        <f t="shared" si="0"/>
        <v>306500</v>
      </c>
      <c r="L8" s="4">
        <f t="shared" si="0"/>
        <v>2500000</v>
      </c>
      <c r="M8" s="4">
        <f t="shared" si="0"/>
        <v>1600000</v>
      </c>
      <c r="N8" s="4">
        <f t="shared" si="0"/>
        <v>0</v>
      </c>
      <c r="O8" s="4">
        <f t="shared" si="0"/>
        <v>0</v>
      </c>
    </row>
    <row r="9" spans="1:15" ht="12.75">
      <c r="A9" s="41"/>
      <c r="B9" s="59"/>
      <c r="C9" s="59"/>
      <c r="D9" s="59"/>
      <c r="E9" s="41"/>
      <c r="F9" s="41"/>
      <c r="G9" s="45"/>
      <c r="H9" s="36" t="s">
        <v>21</v>
      </c>
      <c r="I9" s="37"/>
      <c r="J9" s="27">
        <f aca="true" t="shared" si="1" ref="J9:J14">SUM(K9:O9)</f>
        <v>1806500</v>
      </c>
      <c r="K9" s="20">
        <f>150000+108500+18000+30000</f>
        <v>306500</v>
      </c>
      <c r="L9" s="12">
        <v>1500000</v>
      </c>
      <c r="M9" s="12"/>
      <c r="N9" s="12"/>
      <c r="O9" s="13"/>
    </row>
    <row r="10" spans="1:15" ht="12.75">
      <c r="A10" s="41"/>
      <c r="B10" s="59"/>
      <c r="C10" s="59"/>
      <c r="D10" s="59"/>
      <c r="E10" s="41"/>
      <c r="F10" s="41"/>
      <c r="G10" s="45"/>
      <c r="H10" s="38" t="s">
        <v>23</v>
      </c>
      <c r="I10" s="39"/>
      <c r="J10" s="28">
        <f t="shared" si="1"/>
        <v>2600000</v>
      </c>
      <c r="K10" s="21"/>
      <c r="L10" s="8">
        <v>1000000</v>
      </c>
      <c r="M10" s="8">
        <v>1600000</v>
      </c>
      <c r="N10" s="8"/>
      <c r="O10" s="9"/>
    </row>
    <row r="11" spans="1:15" ht="12.75">
      <c r="A11" s="41"/>
      <c r="B11" s="59"/>
      <c r="C11" s="59"/>
      <c r="D11" s="59"/>
      <c r="E11" s="41"/>
      <c r="F11" s="41"/>
      <c r="G11" s="45"/>
      <c r="H11" s="38"/>
      <c r="I11" s="39"/>
      <c r="J11" s="28">
        <f t="shared" si="1"/>
        <v>0</v>
      </c>
      <c r="K11" s="21"/>
      <c r="L11" s="8"/>
      <c r="M11" s="8"/>
      <c r="N11" s="8"/>
      <c r="O11" s="9"/>
    </row>
    <row r="12" spans="1:15" ht="12.75" hidden="1">
      <c r="A12" s="41"/>
      <c r="B12" s="59"/>
      <c r="C12" s="59"/>
      <c r="D12" s="59"/>
      <c r="E12" s="41"/>
      <c r="F12" s="41"/>
      <c r="G12" s="45"/>
      <c r="H12" s="38"/>
      <c r="I12" s="39"/>
      <c r="J12" s="28">
        <f t="shared" si="1"/>
        <v>0</v>
      </c>
      <c r="K12" s="21"/>
      <c r="L12" s="8"/>
      <c r="M12" s="8"/>
      <c r="N12" s="8"/>
      <c r="O12" s="9"/>
    </row>
    <row r="13" spans="1:15" ht="12.75" hidden="1">
      <c r="A13" s="41"/>
      <c r="B13" s="59"/>
      <c r="C13" s="59"/>
      <c r="D13" s="59"/>
      <c r="E13" s="41"/>
      <c r="F13" s="41"/>
      <c r="G13" s="45"/>
      <c r="H13" s="38"/>
      <c r="I13" s="39"/>
      <c r="J13" s="28">
        <f t="shared" si="1"/>
        <v>0</v>
      </c>
      <c r="K13" s="21"/>
      <c r="L13" s="8"/>
      <c r="M13" s="8"/>
      <c r="N13" s="8"/>
      <c r="O13" s="9"/>
    </row>
    <row r="14" spans="1:15" ht="12.75" hidden="1">
      <c r="A14" s="41"/>
      <c r="B14" s="59"/>
      <c r="C14" s="59"/>
      <c r="D14" s="59"/>
      <c r="E14" s="41"/>
      <c r="F14" s="41"/>
      <c r="G14" s="46"/>
      <c r="H14" s="48"/>
      <c r="I14" s="49"/>
      <c r="J14" s="29">
        <f t="shared" si="1"/>
        <v>0</v>
      </c>
      <c r="K14" s="22"/>
      <c r="L14" s="10"/>
      <c r="M14" s="10"/>
      <c r="N14" s="10"/>
      <c r="O14" s="11"/>
    </row>
    <row r="15" spans="1:15" ht="12.75">
      <c r="A15" s="41">
        <v>2</v>
      </c>
      <c r="B15" s="59" t="s">
        <v>40</v>
      </c>
      <c r="C15" s="59"/>
      <c r="D15" s="59"/>
      <c r="E15" s="41">
        <v>2006</v>
      </c>
      <c r="F15" s="41">
        <v>2009</v>
      </c>
      <c r="G15" s="44">
        <f>29894+J15</f>
        <v>1205289</v>
      </c>
      <c r="H15" s="57" t="s">
        <v>18</v>
      </c>
      <c r="I15" s="58"/>
      <c r="J15" s="26">
        <f aca="true" t="shared" si="2" ref="J15:O15">SUM(J16:J21)</f>
        <v>1175395</v>
      </c>
      <c r="K15" s="19">
        <f t="shared" si="2"/>
        <v>340395</v>
      </c>
      <c r="L15" s="4">
        <f t="shared" si="2"/>
        <v>635000</v>
      </c>
      <c r="M15" s="4">
        <f t="shared" si="2"/>
        <v>200000</v>
      </c>
      <c r="N15" s="4">
        <f t="shared" si="2"/>
        <v>0</v>
      </c>
      <c r="O15" s="4">
        <f t="shared" si="2"/>
        <v>0</v>
      </c>
    </row>
    <row r="16" spans="1:15" ht="12.75">
      <c r="A16" s="41"/>
      <c r="B16" s="59"/>
      <c r="C16" s="59"/>
      <c r="D16" s="59"/>
      <c r="E16" s="41"/>
      <c r="F16" s="41"/>
      <c r="G16" s="45"/>
      <c r="H16" s="36" t="s">
        <v>21</v>
      </c>
      <c r="I16" s="37"/>
      <c r="J16" s="27">
        <f aca="true" t="shared" si="3" ref="J16:J21">SUM(K16:O16)</f>
        <v>287199</v>
      </c>
      <c r="K16" s="20">
        <f>67000+7500+40000+6199+6500+5000+20000</f>
        <v>152199</v>
      </c>
      <c r="L16" s="12">
        <v>135000</v>
      </c>
      <c r="M16" s="12"/>
      <c r="N16" s="12"/>
      <c r="O16" s="13"/>
    </row>
    <row r="17" spans="1:15" ht="12.75">
      <c r="A17" s="41"/>
      <c r="B17" s="59"/>
      <c r="C17" s="59"/>
      <c r="D17" s="59"/>
      <c r="E17" s="41"/>
      <c r="F17" s="41"/>
      <c r="G17" s="45"/>
      <c r="H17" s="38" t="s">
        <v>23</v>
      </c>
      <c r="I17" s="39"/>
      <c r="J17" s="28">
        <f t="shared" si="3"/>
        <v>700000</v>
      </c>
      <c r="K17" s="21"/>
      <c r="L17" s="8">
        <v>500000</v>
      </c>
      <c r="M17" s="8">
        <v>200000</v>
      </c>
      <c r="N17" s="8"/>
      <c r="O17" s="9"/>
    </row>
    <row r="18" spans="1:15" ht="36" customHeight="1">
      <c r="A18" s="41"/>
      <c r="B18" s="59"/>
      <c r="C18" s="59"/>
      <c r="D18" s="59"/>
      <c r="E18" s="41"/>
      <c r="F18" s="41"/>
      <c r="G18" s="45"/>
      <c r="H18" s="38" t="s">
        <v>24</v>
      </c>
      <c r="I18" s="39"/>
      <c r="J18" s="28">
        <f t="shared" si="3"/>
        <v>188196</v>
      </c>
      <c r="K18" s="21">
        <f>88801+99395</f>
        <v>188196</v>
      </c>
      <c r="L18" s="8"/>
      <c r="M18" s="8"/>
      <c r="N18" s="8"/>
      <c r="O18" s="9"/>
    </row>
    <row r="19" spans="1:15" ht="12.75" hidden="1">
      <c r="A19" s="41"/>
      <c r="B19" s="59"/>
      <c r="C19" s="59"/>
      <c r="D19" s="59"/>
      <c r="E19" s="41"/>
      <c r="F19" s="41"/>
      <c r="G19" s="45"/>
      <c r="H19" s="38" t="s">
        <v>24</v>
      </c>
      <c r="I19" s="39"/>
      <c r="J19" s="28">
        <f t="shared" si="3"/>
        <v>0</v>
      </c>
      <c r="K19" s="21"/>
      <c r="L19" s="8"/>
      <c r="M19" s="8"/>
      <c r="N19" s="8"/>
      <c r="O19" s="9"/>
    </row>
    <row r="20" spans="1:15" ht="12.75" hidden="1">
      <c r="A20" s="41"/>
      <c r="B20" s="59"/>
      <c r="C20" s="59"/>
      <c r="D20" s="59"/>
      <c r="E20" s="41"/>
      <c r="F20" s="41"/>
      <c r="G20" s="45"/>
      <c r="H20" s="38"/>
      <c r="I20" s="39"/>
      <c r="J20" s="28">
        <f t="shared" si="3"/>
        <v>0</v>
      </c>
      <c r="K20" s="21"/>
      <c r="L20" s="8"/>
      <c r="M20" s="8"/>
      <c r="N20" s="8"/>
      <c r="O20" s="9"/>
    </row>
    <row r="21" spans="1:15" ht="12.75" hidden="1">
      <c r="A21" s="41"/>
      <c r="B21" s="59"/>
      <c r="C21" s="59"/>
      <c r="D21" s="59"/>
      <c r="E21" s="41"/>
      <c r="F21" s="41"/>
      <c r="G21" s="46"/>
      <c r="H21" s="48"/>
      <c r="I21" s="49"/>
      <c r="J21" s="29">
        <f t="shared" si="3"/>
        <v>0</v>
      </c>
      <c r="K21" s="22"/>
      <c r="L21" s="10"/>
      <c r="M21" s="10"/>
      <c r="N21" s="10"/>
      <c r="O21" s="11"/>
    </row>
    <row r="22" spans="1:15" ht="12.75">
      <c r="A22" s="41">
        <v>3</v>
      </c>
      <c r="B22" s="59" t="s">
        <v>25</v>
      </c>
      <c r="C22" s="59"/>
      <c r="D22" s="59"/>
      <c r="E22" s="41">
        <v>2007</v>
      </c>
      <c r="F22" s="41">
        <v>2008</v>
      </c>
      <c r="G22" s="44">
        <f>9760+J22</f>
        <v>159760</v>
      </c>
      <c r="H22" s="57" t="s">
        <v>18</v>
      </c>
      <c r="I22" s="58"/>
      <c r="J22" s="26">
        <f aca="true" t="shared" si="4" ref="J22:O22">SUM(J23:J28)</f>
        <v>150000</v>
      </c>
      <c r="K22" s="19">
        <f t="shared" si="4"/>
        <v>60000</v>
      </c>
      <c r="L22" s="4">
        <f t="shared" si="4"/>
        <v>90000</v>
      </c>
      <c r="M22" s="4">
        <f t="shared" si="4"/>
        <v>0</v>
      </c>
      <c r="N22" s="4">
        <f t="shared" si="4"/>
        <v>0</v>
      </c>
      <c r="O22" s="4">
        <f t="shared" si="4"/>
        <v>0</v>
      </c>
    </row>
    <row r="23" spans="1:15" ht="12.75">
      <c r="A23" s="41"/>
      <c r="B23" s="59"/>
      <c r="C23" s="59"/>
      <c r="D23" s="59"/>
      <c r="E23" s="41"/>
      <c r="F23" s="41"/>
      <c r="G23" s="45"/>
      <c r="H23" s="36" t="s">
        <v>21</v>
      </c>
      <c r="I23" s="37"/>
      <c r="J23" s="27">
        <f aca="true" t="shared" si="5" ref="J23:J28">SUM(K23:O23)</f>
        <v>150000</v>
      </c>
      <c r="K23" s="20">
        <v>60000</v>
      </c>
      <c r="L23" s="12">
        <v>90000</v>
      </c>
      <c r="M23" s="12"/>
      <c r="N23" s="12"/>
      <c r="O23" s="13"/>
    </row>
    <row r="24" spans="1:15" ht="28.5" customHeight="1">
      <c r="A24" s="41"/>
      <c r="B24" s="59"/>
      <c r="C24" s="59"/>
      <c r="D24" s="59"/>
      <c r="E24" s="41"/>
      <c r="F24" s="41"/>
      <c r="G24" s="45"/>
      <c r="H24" s="38"/>
      <c r="I24" s="39"/>
      <c r="J24" s="28">
        <f t="shared" si="5"/>
        <v>0</v>
      </c>
      <c r="K24" s="21"/>
      <c r="L24" s="8"/>
      <c r="M24" s="8"/>
      <c r="N24" s="8"/>
      <c r="O24" s="9"/>
    </row>
    <row r="25" spans="1:15" ht="12.75" hidden="1">
      <c r="A25" s="41"/>
      <c r="B25" s="59"/>
      <c r="C25" s="59"/>
      <c r="D25" s="59"/>
      <c r="E25" s="41"/>
      <c r="F25" s="41"/>
      <c r="G25" s="45"/>
      <c r="H25" s="38" t="s">
        <v>23</v>
      </c>
      <c r="I25" s="39"/>
      <c r="J25" s="28">
        <f t="shared" si="5"/>
        <v>0</v>
      </c>
      <c r="K25" s="21"/>
      <c r="L25" s="8"/>
      <c r="M25" s="8"/>
      <c r="N25" s="8"/>
      <c r="O25" s="9"/>
    </row>
    <row r="26" spans="1:15" ht="12.75" hidden="1">
      <c r="A26" s="41"/>
      <c r="B26" s="59"/>
      <c r="C26" s="59"/>
      <c r="D26" s="59"/>
      <c r="E26" s="41"/>
      <c r="F26" s="41"/>
      <c r="G26" s="45"/>
      <c r="H26" s="38" t="s">
        <v>24</v>
      </c>
      <c r="I26" s="39"/>
      <c r="J26" s="28">
        <f t="shared" si="5"/>
        <v>0</v>
      </c>
      <c r="K26" s="21"/>
      <c r="L26" s="8"/>
      <c r="M26" s="8"/>
      <c r="N26" s="8"/>
      <c r="O26" s="9"/>
    </row>
    <row r="27" spans="1:15" ht="12.75" hidden="1">
      <c r="A27" s="41"/>
      <c r="B27" s="59"/>
      <c r="C27" s="59"/>
      <c r="D27" s="59"/>
      <c r="E27" s="41"/>
      <c r="F27" s="41"/>
      <c r="G27" s="45"/>
      <c r="H27" s="38"/>
      <c r="I27" s="39"/>
      <c r="J27" s="28">
        <f t="shared" si="5"/>
        <v>0</v>
      </c>
      <c r="K27" s="21"/>
      <c r="L27" s="8"/>
      <c r="M27" s="8"/>
      <c r="N27" s="8"/>
      <c r="O27" s="9"/>
    </row>
    <row r="28" spans="1:15" ht="12.75" hidden="1">
      <c r="A28" s="41"/>
      <c r="B28" s="59"/>
      <c r="C28" s="59"/>
      <c r="D28" s="59"/>
      <c r="E28" s="41"/>
      <c r="F28" s="41"/>
      <c r="G28" s="46"/>
      <c r="H28" s="48"/>
      <c r="I28" s="49"/>
      <c r="J28" s="29">
        <f t="shared" si="5"/>
        <v>0</v>
      </c>
      <c r="K28" s="22"/>
      <c r="L28" s="10"/>
      <c r="M28" s="10"/>
      <c r="N28" s="10"/>
      <c r="O28" s="11"/>
    </row>
    <row r="29" spans="1:15" ht="12.75">
      <c r="A29" s="41">
        <v>4</v>
      </c>
      <c r="B29" s="59" t="s">
        <v>26</v>
      </c>
      <c r="C29" s="59"/>
      <c r="D29" s="59"/>
      <c r="E29" s="41">
        <v>2006</v>
      </c>
      <c r="F29" s="41">
        <v>2008</v>
      </c>
      <c r="G29" s="44">
        <f>41982+J29</f>
        <v>600000</v>
      </c>
      <c r="H29" s="57" t="s">
        <v>18</v>
      </c>
      <c r="I29" s="58"/>
      <c r="J29" s="26">
        <f aca="true" t="shared" si="6" ref="J29:O29">SUM(J30:J35)</f>
        <v>558018</v>
      </c>
      <c r="K29" s="19">
        <f t="shared" si="6"/>
        <v>208000</v>
      </c>
      <c r="L29" s="4">
        <f t="shared" si="6"/>
        <v>350018</v>
      </c>
      <c r="M29" s="4">
        <f t="shared" si="6"/>
        <v>0</v>
      </c>
      <c r="N29" s="4">
        <f t="shared" si="6"/>
        <v>0</v>
      </c>
      <c r="O29" s="4">
        <f t="shared" si="6"/>
        <v>0</v>
      </c>
    </row>
    <row r="30" spans="1:15" ht="12.75">
      <c r="A30" s="41"/>
      <c r="B30" s="59"/>
      <c r="C30" s="59"/>
      <c r="D30" s="59"/>
      <c r="E30" s="41"/>
      <c r="F30" s="41"/>
      <c r="G30" s="45"/>
      <c r="H30" s="36" t="s">
        <v>21</v>
      </c>
      <c r="I30" s="37"/>
      <c r="J30" s="27">
        <f aca="true" t="shared" si="7" ref="J30:J35">SUM(K30:O30)</f>
        <v>558018</v>
      </c>
      <c r="K30" s="20">
        <v>208000</v>
      </c>
      <c r="L30" s="12">
        <v>350018</v>
      </c>
      <c r="M30" s="12"/>
      <c r="N30" s="12"/>
      <c r="O30" s="13"/>
    </row>
    <row r="31" spans="1:15" ht="12.75">
      <c r="A31" s="41"/>
      <c r="B31" s="59"/>
      <c r="C31" s="59"/>
      <c r="D31" s="59"/>
      <c r="E31" s="41"/>
      <c r="F31" s="41"/>
      <c r="G31" s="45"/>
      <c r="H31" s="38"/>
      <c r="I31" s="39"/>
      <c r="J31" s="28">
        <f t="shared" si="7"/>
        <v>0</v>
      </c>
      <c r="K31" s="21"/>
      <c r="L31" s="8"/>
      <c r="M31" s="8"/>
      <c r="N31" s="8"/>
      <c r="O31" s="9"/>
    </row>
    <row r="32" spans="1:15" ht="12.75" hidden="1">
      <c r="A32" s="41"/>
      <c r="B32" s="59"/>
      <c r="C32" s="59"/>
      <c r="D32" s="59"/>
      <c r="E32" s="41"/>
      <c r="F32" s="41"/>
      <c r="G32" s="45"/>
      <c r="H32" s="38" t="s">
        <v>23</v>
      </c>
      <c r="I32" s="39"/>
      <c r="J32" s="28">
        <f t="shared" si="7"/>
        <v>0</v>
      </c>
      <c r="K32" s="21"/>
      <c r="L32" s="8"/>
      <c r="M32" s="8"/>
      <c r="N32" s="8"/>
      <c r="O32" s="9"/>
    </row>
    <row r="33" spans="1:15" ht="12.75" hidden="1">
      <c r="A33" s="41"/>
      <c r="B33" s="59"/>
      <c r="C33" s="59"/>
      <c r="D33" s="59"/>
      <c r="E33" s="41"/>
      <c r="F33" s="41"/>
      <c r="G33" s="45"/>
      <c r="H33" s="38" t="s">
        <v>24</v>
      </c>
      <c r="I33" s="39"/>
      <c r="J33" s="28">
        <f t="shared" si="7"/>
        <v>0</v>
      </c>
      <c r="K33" s="21"/>
      <c r="L33" s="8"/>
      <c r="M33" s="8"/>
      <c r="N33" s="8"/>
      <c r="O33" s="9"/>
    </row>
    <row r="34" spans="1:15" ht="12.75" hidden="1">
      <c r="A34" s="41"/>
      <c r="B34" s="59"/>
      <c r="C34" s="59"/>
      <c r="D34" s="59"/>
      <c r="E34" s="41"/>
      <c r="F34" s="41"/>
      <c r="G34" s="45"/>
      <c r="H34" s="38"/>
      <c r="I34" s="39"/>
      <c r="J34" s="28">
        <f t="shared" si="7"/>
        <v>0</v>
      </c>
      <c r="K34" s="21"/>
      <c r="L34" s="8"/>
      <c r="M34" s="8"/>
      <c r="N34" s="8"/>
      <c r="O34" s="9"/>
    </row>
    <row r="35" spans="1:15" ht="12.75" hidden="1">
      <c r="A35" s="41"/>
      <c r="B35" s="59"/>
      <c r="C35" s="59"/>
      <c r="D35" s="59"/>
      <c r="E35" s="41"/>
      <c r="F35" s="41"/>
      <c r="G35" s="46"/>
      <c r="H35" s="48"/>
      <c r="I35" s="49"/>
      <c r="J35" s="29">
        <f t="shared" si="7"/>
        <v>0</v>
      </c>
      <c r="K35" s="22"/>
      <c r="L35" s="10"/>
      <c r="M35" s="10"/>
      <c r="N35" s="10"/>
      <c r="O35" s="11"/>
    </row>
    <row r="36" spans="1:15" ht="12.75">
      <c r="A36" s="41">
        <v>5</v>
      </c>
      <c r="B36" s="59" t="s">
        <v>41</v>
      </c>
      <c r="C36" s="59"/>
      <c r="D36" s="59"/>
      <c r="E36" s="41">
        <v>2007</v>
      </c>
      <c r="F36" s="41">
        <v>2010</v>
      </c>
      <c r="G36" s="44">
        <f>J36</f>
        <v>3989500</v>
      </c>
      <c r="H36" s="57" t="s">
        <v>18</v>
      </c>
      <c r="I36" s="58"/>
      <c r="J36" s="26">
        <f aca="true" t="shared" si="8" ref="J36:O36">SUM(J37:J42)</f>
        <v>3989500</v>
      </c>
      <c r="K36" s="19">
        <f t="shared" si="8"/>
        <v>1439500</v>
      </c>
      <c r="L36" s="4">
        <f t="shared" si="8"/>
        <v>1050000</v>
      </c>
      <c r="M36" s="4">
        <f t="shared" si="8"/>
        <v>1500000</v>
      </c>
      <c r="N36" s="4">
        <f t="shared" si="8"/>
        <v>0</v>
      </c>
      <c r="O36" s="4">
        <f t="shared" si="8"/>
        <v>0</v>
      </c>
    </row>
    <row r="37" spans="1:15" ht="12.75">
      <c r="A37" s="41"/>
      <c r="B37" s="59"/>
      <c r="C37" s="59"/>
      <c r="D37" s="59"/>
      <c r="E37" s="41"/>
      <c r="F37" s="41"/>
      <c r="G37" s="45"/>
      <c r="H37" s="36" t="s">
        <v>21</v>
      </c>
      <c r="I37" s="37"/>
      <c r="J37" s="27">
        <f aca="true" t="shared" si="9" ref="J37:J42">SUM(K37:O37)</f>
        <v>339500</v>
      </c>
      <c r="K37" s="20">
        <v>289500</v>
      </c>
      <c r="L37" s="12">
        <v>50000</v>
      </c>
      <c r="M37" s="12"/>
      <c r="N37" s="12"/>
      <c r="O37" s="13"/>
    </row>
    <row r="38" spans="1:15" ht="12.75">
      <c r="A38" s="41"/>
      <c r="B38" s="59"/>
      <c r="C38" s="59"/>
      <c r="D38" s="59"/>
      <c r="E38" s="41"/>
      <c r="F38" s="41"/>
      <c r="G38" s="45"/>
      <c r="H38" s="38" t="s">
        <v>22</v>
      </c>
      <c r="I38" s="39"/>
      <c r="J38" s="28">
        <f t="shared" si="9"/>
        <v>750000</v>
      </c>
      <c r="K38" s="21">
        <v>750000</v>
      </c>
      <c r="L38" s="8"/>
      <c r="M38" s="8"/>
      <c r="N38" s="8"/>
      <c r="O38" s="9"/>
    </row>
    <row r="39" spans="1:15" ht="12.75">
      <c r="A39" s="41"/>
      <c r="B39" s="59"/>
      <c r="C39" s="59"/>
      <c r="D39" s="59"/>
      <c r="E39" s="41"/>
      <c r="F39" s="41"/>
      <c r="G39" s="45"/>
      <c r="H39" s="38" t="s">
        <v>23</v>
      </c>
      <c r="I39" s="39"/>
      <c r="J39" s="28">
        <f t="shared" si="9"/>
        <v>2700000</v>
      </c>
      <c r="K39" s="21">
        <v>200000</v>
      </c>
      <c r="L39" s="8">
        <v>1000000</v>
      </c>
      <c r="M39" s="8">
        <v>1500000</v>
      </c>
      <c r="N39" s="8"/>
      <c r="O39" s="9"/>
    </row>
    <row r="40" spans="1:15" ht="12.75">
      <c r="A40" s="41"/>
      <c r="B40" s="59"/>
      <c r="C40" s="59"/>
      <c r="D40" s="59"/>
      <c r="E40" s="41"/>
      <c r="F40" s="41"/>
      <c r="G40" s="45"/>
      <c r="H40" s="38" t="s">
        <v>24</v>
      </c>
      <c r="I40" s="39"/>
      <c r="J40" s="28">
        <f t="shared" si="9"/>
        <v>200000</v>
      </c>
      <c r="K40" s="21">
        <v>200000</v>
      </c>
      <c r="L40" s="8"/>
      <c r="M40" s="8"/>
      <c r="N40" s="8"/>
      <c r="O40" s="9"/>
    </row>
    <row r="41" spans="1:15" ht="12.75" hidden="1">
      <c r="A41" s="41"/>
      <c r="B41" s="59"/>
      <c r="C41" s="59"/>
      <c r="D41" s="59"/>
      <c r="E41" s="41"/>
      <c r="F41" s="41"/>
      <c r="G41" s="45"/>
      <c r="H41" s="38"/>
      <c r="I41" s="39"/>
      <c r="J41" s="28">
        <f t="shared" si="9"/>
        <v>0</v>
      </c>
      <c r="K41" s="21"/>
      <c r="L41" s="8"/>
      <c r="M41" s="8"/>
      <c r="N41" s="8"/>
      <c r="O41" s="9"/>
    </row>
    <row r="42" spans="1:15" ht="12.75" hidden="1">
      <c r="A42" s="41"/>
      <c r="B42" s="59"/>
      <c r="C42" s="59"/>
      <c r="D42" s="59"/>
      <c r="E42" s="41"/>
      <c r="F42" s="41"/>
      <c r="G42" s="46"/>
      <c r="H42" s="48"/>
      <c r="I42" s="49"/>
      <c r="J42" s="29">
        <f t="shared" si="9"/>
        <v>0</v>
      </c>
      <c r="K42" s="22"/>
      <c r="L42" s="10"/>
      <c r="M42" s="10"/>
      <c r="N42" s="10"/>
      <c r="O42" s="11"/>
    </row>
    <row r="43" spans="1:15" ht="12.75">
      <c r="A43" s="41">
        <v>6</v>
      </c>
      <c r="B43" s="59" t="s">
        <v>27</v>
      </c>
      <c r="C43" s="59"/>
      <c r="D43" s="59"/>
      <c r="E43" s="41">
        <v>2007</v>
      </c>
      <c r="F43" s="41">
        <v>2007</v>
      </c>
      <c r="G43" s="44">
        <f>J43</f>
        <v>50000</v>
      </c>
      <c r="H43" s="57" t="s">
        <v>18</v>
      </c>
      <c r="I43" s="58"/>
      <c r="J43" s="26">
        <f aca="true" t="shared" si="10" ref="J43:O43">SUM(J44:J49)</f>
        <v>50000</v>
      </c>
      <c r="K43" s="19">
        <f t="shared" si="10"/>
        <v>50000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">
        <f t="shared" si="10"/>
        <v>0</v>
      </c>
    </row>
    <row r="44" spans="1:15" ht="12.75">
      <c r="A44" s="41"/>
      <c r="B44" s="59"/>
      <c r="C44" s="59"/>
      <c r="D44" s="59"/>
      <c r="E44" s="41"/>
      <c r="F44" s="41"/>
      <c r="G44" s="45"/>
      <c r="H44" s="36" t="s">
        <v>21</v>
      </c>
      <c r="I44" s="37"/>
      <c r="J44" s="27">
        <f aca="true" t="shared" si="11" ref="J44:J49">SUM(K44:O44)</f>
        <v>50000</v>
      </c>
      <c r="K44" s="20">
        <v>50000</v>
      </c>
      <c r="L44" s="12"/>
      <c r="M44" s="12"/>
      <c r="N44" s="12"/>
      <c r="O44" s="13"/>
    </row>
    <row r="45" spans="1:15" ht="12.75">
      <c r="A45" s="41"/>
      <c r="B45" s="59"/>
      <c r="C45" s="59"/>
      <c r="D45" s="59"/>
      <c r="E45" s="41"/>
      <c r="F45" s="41"/>
      <c r="G45" s="45"/>
      <c r="H45" s="38"/>
      <c r="I45" s="39"/>
      <c r="J45" s="28">
        <f t="shared" si="11"/>
        <v>0</v>
      </c>
      <c r="K45" s="21"/>
      <c r="L45" s="8"/>
      <c r="M45" s="8"/>
      <c r="N45" s="8"/>
      <c r="O45" s="9"/>
    </row>
    <row r="46" spans="1:15" ht="12.75" hidden="1">
      <c r="A46" s="41"/>
      <c r="B46" s="59"/>
      <c r="C46" s="59"/>
      <c r="D46" s="59"/>
      <c r="E46" s="41"/>
      <c r="F46" s="41"/>
      <c r="G46" s="45"/>
      <c r="H46" s="38" t="s">
        <v>23</v>
      </c>
      <c r="I46" s="39"/>
      <c r="J46" s="28">
        <f t="shared" si="11"/>
        <v>0</v>
      </c>
      <c r="K46" s="21"/>
      <c r="L46" s="8"/>
      <c r="M46" s="8"/>
      <c r="N46" s="8"/>
      <c r="O46" s="9"/>
    </row>
    <row r="47" spans="1:15" ht="12.75" hidden="1">
      <c r="A47" s="41"/>
      <c r="B47" s="59"/>
      <c r="C47" s="59"/>
      <c r="D47" s="59"/>
      <c r="E47" s="41"/>
      <c r="F47" s="41"/>
      <c r="G47" s="45"/>
      <c r="H47" s="38" t="s">
        <v>24</v>
      </c>
      <c r="I47" s="39"/>
      <c r="J47" s="28">
        <f t="shared" si="11"/>
        <v>0</v>
      </c>
      <c r="K47" s="21"/>
      <c r="L47" s="8"/>
      <c r="M47" s="8"/>
      <c r="N47" s="8"/>
      <c r="O47" s="9"/>
    </row>
    <row r="48" spans="1:15" ht="12.75" hidden="1">
      <c r="A48" s="41"/>
      <c r="B48" s="59"/>
      <c r="C48" s="59"/>
      <c r="D48" s="59"/>
      <c r="E48" s="41"/>
      <c r="F48" s="41"/>
      <c r="G48" s="45"/>
      <c r="H48" s="38"/>
      <c r="I48" s="39"/>
      <c r="J48" s="28">
        <f t="shared" si="11"/>
        <v>0</v>
      </c>
      <c r="K48" s="21"/>
      <c r="L48" s="8"/>
      <c r="M48" s="8"/>
      <c r="N48" s="8"/>
      <c r="O48" s="9"/>
    </row>
    <row r="49" spans="1:15" ht="12.75" hidden="1">
      <c r="A49" s="41"/>
      <c r="B49" s="59"/>
      <c r="C49" s="59"/>
      <c r="D49" s="59"/>
      <c r="E49" s="41"/>
      <c r="F49" s="41"/>
      <c r="G49" s="46"/>
      <c r="H49" s="48"/>
      <c r="I49" s="49"/>
      <c r="J49" s="29">
        <f t="shared" si="11"/>
        <v>0</v>
      </c>
      <c r="K49" s="22"/>
      <c r="L49" s="10"/>
      <c r="M49" s="10"/>
      <c r="N49" s="10"/>
      <c r="O49" s="11"/>
    </row>
    <row r="50" spans="1:15" ht="12.75">
      <c r="A50" s="41">
        <v>7</v>
      </c>
      <c r="B50" s="59" t="s">
        <v>28</v>
      </c>
      <c r="C50" s="59"/>
      <c r="D50" s="59"/>
      <c r="E50" s="41">
        <v>2007</v>
      </c>
      <c r="F50" s="41">
        <v>2009</v>
      </c>
      <c r="G50" s="44">
        <f>J50</f>
        <v>50000</v>
      </c>
      <c r="H50" s="57" t="s">
        <v>18</v>
      </c>
      <c r="I50" s="58"/>
      <c r="J50" s="26">
        <f aca="true" t="shared" si="12" ref="J50:O50">SUM(J51:J56)</f>
        <v>50000</v>
      </c>
      <c r="K50" s="19">
        <f t="shared" si="12"/>
        <v>50000</v>
      </c>
      <c r="L50" s="4">
        <f t="shared" si="12"/>
        <v>0</v>
      </c>
      <c r="M50" s="4">
        <f t="shared" si="12"/>
        <v>0</v>
      </c>
      <c r="N50" s="4">
        <f t="shared" si="12"/>
        <v>0</v>
      </c>
      <c r="O50" s="4">
        <f t="shared" si="12"/>
        <v>0</v>
      </c>
    </row>
    <row r="51" spans="1:15" ht="12.75">
      <c r="A51" s="41"/>
      <c r="B51" s="59"/>
      <c r="C51" s="59"/>
      <c r="D51" s="59"/>
      <c r="E51" s="41"/>
      <c r="F51" s="41"/>
      <c r="G51" s="45"/>
      <c r="H51" s="36" t="s">
        <v>21</v>
      </c>
      <c r="I51" s="37"/>
      <c r="J51" s="27">
        <f aca="true" t="shared" si="13" ref="J51:J56">SUM(K51:O51)</f>
        <v>50000</v>
      </c>
      <c r="K51" s="20">
        <v>50000</v>
      </c>
      <c r="L51" s="12"/>
      <c r="M51" s="12"/>
      <c r="N51" s="12"/>
      <c r="O51" s="13"/>
    </row>
    <row r="52" spans="1:15" ht="12.75">
      <c r="A52" s="41"/>
      <c r="B52" s="59"/>
      <c r="C52" s="59"/>
      <c r="D52" s="59"/>
      <c r="E52" s="41"/>
      <c r="F52" s="41"/>
      <c r="G52" s="45"/>
      <c r="H52" s="38"/>
      <c r="I52" s="39"/>
      <c r="J52" s="28">
        <f t="shared" si="13"/>
        <v>0</v>
      </c>
      <c r="K52" s="21"/>
      <c r="L52" s="8"/>
      <c r="M52" s="8"/>
      <c r="N52" s="8"/>
      <c r="O52" s="9"/>
    </row>
    <row r="53" spans="1:15" ht="12.75" hidden="1">
      <c r="A53" s="41"/>
      <c r="B53" s="59"/>
      <c r="C53" s="59"/>
      <c r="D53" s="59"/>
      <c r="E53" s="41"/>
      <c r="F53" s="41"/>
      <c r="G53" s="45"/>
      <c r="H53" s="38" t="s">
        <v>23</v>
      </c>
      <c r="I53" s="39"/>
      <c r="J53" s="28">
        <f t="shared" si="13"/>
        <v>0</v>
      </c>
      <c r="K53" s="21"/>
      <c r="L53" s="8"/>
      <c r="M53" s="8"/>
      <c r="N53" s="8"/>
      <c r="O53" s="9"/>
    </row>
    <row r="54" spans="1:15" ht="12.75" hidden="1">
      <c r="A54" s="41"/>
      <c r="B54" s="59"/>
      <c r="C54" s="59"/>
      <c r="D54" s="59"/>
      <c r="E54" s="41"/>
      <c r="F54" s="41"/>
      <c r="G54" s="45"/>
      <c r="H54" s="38" t="s">
        <v>24</v>
      </c>
      <c r="I54" s="39"/>
      <c r="J54" s="28">
        <f t="shared" si="13"/>
        <v>0</v>
      </c>
      <c r="K54" s="21"/>
      <c r="L54" s="8"/>
      <c r="M54" s="8"/>
      <c r="N54" s="8"/>
      <c r="O54" s="9"/>
    </row>
    <row r="55" spans="1:15" ht="12.75" hidden="1">
      <c r="A55" s="41"/>
      <c r="B55" s="59"/>
      <c r="C55" s="59"/>
      <c r="D55" s="59"/>
      <c r="E55" s="41"/>
      <c r="F55" s="41"/>
      <c r="G55" s="45"/>
      <c r="H55" s="38"/>
      <c r="I55" s="39"/>
      <c r="J55" s="28">
        <f t="shared" si="13"/>
        <v>0</v>
      </c>
      <c r="K55" s="21"/>
      <c r="L55" s="8"/>
      <c r="M55" s="8"/>
      <c r="N55" s="8"/>
      <c r="O55" s="9"/>
    </row>
    <row r="56" spans="1:15" ht="12.75" hidden="1">
      <c r="A56" s="41"/>
      <c r="B56" s="59"/>
      <c r="C56" s="59"/>
      <c r="D56" s="59"/>
      <c r="E56" s="41"/>
      <c r="F56" s="41"/>
      <c r="G56" s="46"/>
      <c r="H56" s="48"/>
      <c r="I56" s="49"/>
      <c r="J56" s="29">
        <f t="shared" si="13"/>
        <v>0</v>
      </c>
      <c r="K56" s="22"/>
      <c r="L56" s="10"/>
      <c r="M56" s="10"/>
      <c r="N56" s="10"/>
      <c r="O56" s="11"/>
    </row>
    <row r="57" spans="1:15" ht="12.75">
      <c r="A57" s="41">
        <v>8</v>
      </c>
      <c r="B57" s="59" t="s">
        <v>29</v>
      </c>
      <c r="C57" s="59"/>
      <c r="D57" s="59"/>
      <c r="E57" s="41">
        <v>2007</v>
      </c>
      <c r="F57" s="41">
        <v>2008</v>
      </c>
      <c r="G57" s="44">
        <f>J57</f>
        <v>288095</v>
      </c>
      <c r="H57" s="57" t="s">
        <v>18</v>
      </c>
      <c r="I57" s="58"/>
      <c r="J57" s="26">
        <f aca="true" t="shared" si="14" ref="J57:O57">SUM(J58:J63)</f>
        <v>288095</v>
      </c>
      <c r="K57" s="19">
        <f t="shared" si="14"/>
        <v>144095</v>
      </c>
      <c r="L57" s="4">
        <f t="shared" si="14"/>
        <v>144000</v>
      </c>
      <c r="M57" s="4">
        <f t="shared" si="14"/>
        <v>0</v>
      </c>
      <c r="N57" s="4">
        <f t="shared" si="14"/>
        <v>0</v>
      </c>
      <c r="O57" s="4">
        <f t="shared" si="14"/>
        <v>0</v>
      </c>
    </row>
    <row r="58" spans="1:15" ht="12.75">
      <c r="A58" s="41"/>
      <c r="B58" s="59"/>
      <c r="C58" s="59"/>
      <c r="D58" s="59"/>
      <c r="E58" s="41"/>
      <c r="F58" s="41"/>
      <c r="G58" s="45"/>
      <c r="H58" s="36" t="s">
        <v>21</v>
      </c>
      <c r="I58" s="37"/>
      <c r="J58" s="27">
        <f aca="true" t="shared" si="15" ref="J58:J63">SUM(K58:O58)</f>
        <v>288095</v>
      </c>
      <c r="K58" s="20">
        <v>144095</v>
      </c>
      <c r="L58" s="12">
        <v>144000</v>
      </c>
      <c r="M58" s="12"/>
      <c r="N58" s="12"/>
      <c r="O58" s="13"/>
    </row>
    <row r="59" spans="1:15" ht="12.75">
      <c r="A59" s="41"/>
      <c r="B59" s="59"/>
      <c r="C59" s="59"/>
      <c r="D59" s="59"/>
      <c r="E59" s="41"/>
      <c r="F59" s="41"/>
      <c r="G59" s="45"/>
      <c r="H59" s="38"/>
      <c r="I59" s="39"/>
      <c r="J59" s="28">
        <f t="shared" si="15"/>
        <v>0</v>
      </c>
      <c r="K59" s="21"/>
      <c r="L59" s="8"/>
      <c r="M59" s="8"/>
      <c r="N59" s="8"/>
      <c r="O59" s="9"/>
    </row>
    <row r="60" spans="1:15" ht="12.75" hidden="1">
      <c r="A60" s="41"/>
      <c r="B60" s="59"/>
      <c r="C60" s="59"/>
      <c r="D60" s="59"/>
      <c r="E60" s="41"/>
      <c r="F60" s="41"/>
      <c r="G60" s="45"/>
      <c r="H60" s="38" t="s">
        <v>23</v>
      </c>
      <c r="I60" s="39"/>
      <c r="J60" s="28">
        <f t="shared" si="15"/>
        <v>0</v>
      </c>
      <c r="K60" s="21"/>
      <c r="L60" s="8"/>
      <c r="M60" s="8"/>
      <c r="N60" s="8"/>
      <c r="O60" s="9"/>
    </row>
    <row r="61" spans="1:15" ht="12.75" hidden="1">
      <c r="A61" s="41"/>
      <c r="B61" s="59"/>
      <c r="C61" s="59"/>
      <c r="D61" s="59"/>
      <c r="E61" s="41"/>
      <c r="F61" s="41"/>
      <c r="G61" s="45"/>
      <c r="H61" s="38" t="s">
        <v>24</v>
      </c>
      <c r="I61" s="39"/>
      <c r="J61" s="28">
        <f t="shared" si="15"/>
        <v>0</v>
      </c>
      <c r="K61" s="21"/>
      <c r="L61" s="8"/>
      <c r="M61" s="8"/>
      <c r="N61" s="8"/>
      <c r="O61" s="9"/>
    </row>
    <row r="62" spans="1:15" ht="12.75" hidden="1">
      <c r="A62" s="41"/>
      <c r="B62" s="59"/>
      <c r="C62" s="59"/>
      <c r="D62" s="59"/>
      <c r="E62" s="41"/>
      <c r="F62" s="41"/>
      <c r="G62" s="45"/>
      <c r="H62" s="38"/>
      <c r="I62" s="39"/>
      <c r="J62" s="28">
        <f t="shared" si="15"/>
        <v>0</v>
      </c>
      <c r="K62" s="21"/>
      <c r="L62" s="8"/>
      <c r="M62" s="8"/>
      <c r="N62" s="8"/>
      <c r="O62" s="9"/>
    </row>
    <row r="63" spans="1:15" ht="12.75" hidden="1">
      <c r="A63" s="41"/>
      <c r="B63" s="59"/>
      <c r="C63" s="59"/>
      <c r="D63" s="59"/>
      <c r="E63" s="41"/>
      <c r="F63" s="41"/>
      <c r="G63" s="46"/>
      <c r="H63" s="48"/>
      <c r="I63" s="49"/>
      <c r="J63" s="29">
        <f t="shared" si="15"/>
        <v>0</v>
      </c>
      <c r="K63" s="22"/>
      <c r="L63" s="10"/>
      <c r="M63" s="10"/>
      <c r="N63" s="10"/>
      <c r="O63" s="11"/>
    </row>
    <row r="64" spans="1:15" ht="12.75">
      <c r="A64" s="41">
        <v>9</v>
      </c>
      <c r="B64" s="59" t="s">
        <v>30</v>
      </c>
      <c r="C64" s="59"/>
      <c r="D64" s="59"/>
      <c r="E64" s="41">
        <v>2007</v>
      </c>
      <c r="F64" s="41">
        <v>2007</v>
      </c>
      <c r="G64" s="44">
        <f>J64</f>
        <v>40000</v>
      </c>
      <c r="H64" s="57" t="s">
        <v>18</v>
      </c>
      <c r="I64" s="58"/>
      <c r="J64" s="26">
        <f aca="true" t="shared" si="16" ref="J64:O64">SUM(J65:J70)</f>
        <v>40000</v>
      </c>
      <c r="K64" s="19">
        <f t="shared" si="16"/>
        <v>40000</v>
      </c>
      <c r="L64" s="4">
        <f t="shared" si="16"/>
        <v>0</v>
      </c>
      <c r="M64" s="4">
        <f t="shared" si="16"/>
        <v>0</v>
      </c>
      <c r="N64" s="4">
        <f t="shared" si="16"/>
        <v>0</v>
      </c>
      <c r="O64" s="4">
        <f t="shared" si="16"/>
        <v>0</v>
      </c>
    </row>
    <row r="65" spans="1:15" ht="12.75">
      <c r="A65" s="41"/>
      <c r="B65" s="59"/>
      <c r="C65" s="59"/>
      <c r="D65" s="59"/>
      <c r="E65" s="41"/>
      <c r="F65" s="41"/>
      <c r="G65" s="45"/>
      <c r="H65" s="36" t="s">
        <v>21</v>
      </c>
      <c r="I65" s="37"/>
      <c r="J65" s="27">
        <f aca="true" t="shared" si="17" ref="J65:J70">SUM(K65:O65)</f>
        <v>40000</v>
      </c>
      <c r="K65" s="20">
        <v>40000</v>
      </c>
      <c r="L65" s="12"/>
      <c r="M65" s="12"/>
      <c r="N65" s="12"/>
      <c r="O65" s="13"/>
    </row>
    <row r="66" spans="1:15" ht="12.75" hidden="1">
      <c r="A66" s="41"/>
      <c r="B66" s="59"/>
      <c r="C66" s="59"/>
      <c r="D66" s="59"/>
      <c r="E66" s="41"/>
      <c r="F66" s="41"/>
      <c r="G66" s="45"/>
      <c r="H66" s="38"/>
      <c r="I66" s="39"/>
      <c r="J66" s="28">
        <f t="shared" si="17"/>
        <v>0</v>
      </c>
      <c r="K66" s="21"/>
      <c r="L66" s="8"/>
      <c r="M66" s="8"/>
      <c r="N66" s="8"/>
      <c r="O66" s="9"/>
    </row>
    <row r="67" spans="1:15" ht="12.75" hidden="1">
      <c r="A67" s="41"/>
      <c r="B67" s="59"/>
      <c r="C67" s="59"/>
      <c r="D67" s="59"/>
      <c r="E67" s="41"/>
      <c r="F67" s="41"/>
      <c r="G67" s="45"/>
      <c r="H67" s="38" t="s">
        <v>23</v>
      </c>
      <c r="I67" s="39"/>
      <c r="J67" s="28">
        <f t="shared" si="17"/>
        <v>0</v>
      </c>
      <c r="K67" s="21"/>
      <c r="L67" s="8"/>
      <c r="M67" s="8"/>
      <c r="N67" s="8"/>
      <c r="O67" s="9"/>
    </row>
    <row r="68" spans="1:15" ht="12.75" hidden="1">
      <c r="A68" s="41"/>
      <c r="B68" s="59"/>
      <c r="C68" s="59"/>
      <c r="D68" s="59"/>
      <c r="E68" s="41"/>
      <c r="F68" s="41"/>
      <c r="G68" s="45"/>
      <c r="H68" s="38" t="s">
        <v>24</v>
      </c>
      <c r="I68" s="39"/>
      <c r="J68" s="28">
        <f t="shared" si="17"/>
        <v>0</v>
      </c>
      <c r="K68" s="21"/>
      <c r="L68" s="8"/>
      <c r="M68" s="8"/>
      <c r="N68" s="8"/>
      <c r="O68" s="9"/>
    </row>
    <row r="69" spans="1:15" ht="12.75" hidden="1">
      <c r="A69" s="41"/>
      <c r="B69" s="59"/>
      <c r="C69" s="59"/>
      <c r="D69" s="59"/>
      <c r="E69" s="41"/>
      <c r="F69" s="41"/>
      <c r="G69" s="45"/>
      <c r="H69" s="38"/>
      <c r="I69" s="39"/>
      <c r="J69" s="28">
        <f t="shared" si="17"/>
        <v>0</v>
      </c>
      <c r="K69" s="21"/>
      <c r="L69" s="8"/>
      <c r="M69" s="8"/>
      <c r="N69" s="8"/>
      <c r="O69" s="9"/>
    </row>
    <row r="70" spans="1:15" ht="12.75" hidden="1">
      <c r="A70" s="41"/>
      <c r="B70" s="59"/>
      <c r="C70" s="59"/>
      <c r="D70" s="59"/>
      <c r="E70" s="41"/>
      <c r="F70" s="41"/>
      <c r="G70" s="46"/>
      <c r="H70" s="48"/>
      <c r="I70" s="49"/>
      <c r="J70" s="29">
        <f t="shared" si="17"/>
        <v>0</v>
      </c>
      <c r="K70" s="22"/>
      <c r="L70" s="10"/>
      <c r="M70" s="10"/>
      <c r="N70" s="10"/>
      <c r="O70" s="11"/>
    </row>
    <row r="71" spans="1:15" ht="12.75">
      <c r="A71" s="41">
        <v>10</v>
      </c>
      <c r="B71" s="59" t="s">
        <v>31</v>
      </c>
      <c r="C71" s="59"/>
      <c r="D71" s="59"/>
      <c r="E71" s="41">
        <v>2007</v>
      </c>
      <c r="F71" s="41">
        <v>2013</v>
      </c>
      <c r="G71" s="44">
        <f>23500+J71</f>
        <v>93500</v>
      </c>
      <c r="H71" s="57" t="s">
        <v>18</v>
      </c>
      <c r="I71" s="58"/>
      <c r="J71" s="26">
        <f aca="true" t="shared" si="18" ref="J71:O71">SUM(J72:J77)</f>
        <v>70000</v>
      </c>
      <c r="K71" s="19">
        <f t="shared" si="18"/>
        <v>70000</v>
      </c>
      <c r="L71" s="4">
        <f t="shared" si="18"/>
        <v>0</v>
      </c>
      <c r="M71" s="4">
        <f t="shared" si="18"/>
        <v>0</v>
      </c>
      <c r="N71" s="4">
        <f t="shared" si="18"/>
        <v>0</v>
      </c>
      <c r="O71" s="4">
        <f t="shared" si="18"/>
        <v>0</v>
      </c>
    </row>
    <row r="72" spans="1:15" ht="12.75">
      <c r="A72" s="41"/>
      <c r="B72" s="59"/>
      <c r="C72" s="59"/>
      <c r="D72" s="59"/>
      <c r="E72" s="41"/>
      <c r="F72" s="41"/>
      <c r="G72" s="45"/>
      <c r="H72" s="36" t="s">
        <v>21</v>
      </c>
      <c r="I72" s="37"/>
      <c r="J72" s="27">
        <f aca="true" t="shared" si="19" ref="J72:J77">SUM(K72:O72)</f>
        <v>70000</v>
      </c>
      <c r="K72" s="20">
        <v>70000</v>
      </c>
      <c r="L72" s="12"/>
      <c r="M72" s="12"/>
      <c r="N72" s="12"/>
      <c r="O72" s="13"/>
    </row>
    <row r="73" spans="1:15" ht="12.75">
      <c r="A73" s="41"/>
      <c r="B73" s="59"/>
      <c r="C73" s="59"/>
      <c r="D73" s="59"/>
      <c r="E73" s="41"/>
      <c r="F73" s="41"/>
      <c r="G73" s="45"/>
      <c r="H73" s="38"/>
      <c r="I73" s="39"/>
      <c r="J73" s="28">
        <f t="shared" si="19"/>
        <v>0</v>
      </c>
      <c r="K73" s="21"/>
      <c r="L73" s="8"/>
      <c r="M73" s="8"/>
      <c r="N73" s="8"/>
      <c r="O73" s="9"/>
    </row>
    <row r="74" spans="1:15" ht="12.75" hidden="1">
      <c r="A74" s="41"/>
      <c r="B74" s="59"/>
      <c r="C74" s="59"/>
      <c r="D74" s="59"/>
      <c r="E74" s="41"/>
      <c r="F74" s="41"/>
      <c r="G74" s="45"/>
      <c r="H74" s="38" t="s">
        <v>23</v>
      </c>
      <c r="I74" s="39"/>
      <c r="J74" s="28">
        <f t="shared" si="19"/>
        <v>0</v>
      </c>
      <c r="K74" s="21"/>
      <c r="L74" s="8"/>
      <c r="M74" s="8"/>
      <c r="N74" s="8"/>
      <c r="O74" s="9"/>
    </row>
    <row r="75" spans="1:15" ht="12.75" hidden="1">
      <c r="A75" s="41"/>
      <c r="B75" s="59"/>
      <c r="C75" s="59"/>
      <c r="D75" s="59"/>
      <c r="E75" s="41"/>
      <c r="F75" s="41"/>
      <c r="G75" s="45"/>
      <c r="H75" s="38" t="s">
        <v>24</v>
      </c>
      <c r="I75" s="39"/>
      <c r="J75" s="28">
        <f t="shared" si="19"/>
        <v>0</v>
      </c>
      <c r="K75" s="21"/>
      <c r="L75" s="8"/>
      <c r="M75" s="8"/>
      <c r="N75" s="8"/>
      <c r="O75" s="9"/>
    </row>
    <row r="76" spans="1:15" ht="12.75" hidden="1">
      <c r="A76" s="41"/>
      <c r="B76" s="59"/>
      <c r="C76" s="59"/>
      <c r="D76" s="59"/>
      <c r="E76" s="41"/>
      <c r="F76" s="41"/>
      <c r="G76" s="45"/>
      <c r="H76" s="38"/>
      <c r="I76" s="39"/>
      <c r="J76" s="28">
        <f t="shared" si="19"/>
        <v>0</v>
      </c>
      <c r="K76" s="21"/>
      <c r="L76" s="8"/>
      <c r="M76" s="8"/>
      <c r="N76" s="8"/>
      <c r="O76" s="9"/>
    </row>
    <row r="77" spans="1:15" ht="12.75" hidden="1">
      <c r="A77" s="41"/>
      <c r="B77" s="59"/>
      <c r="C77" s="59"/>
      <c r="D77" s="59"/>
      <c r="E77" s="41"/>
      <c r="F77" s="41"/>
      <c r="G77" s="46"/>
      <c r="H77" s="48"/>
      <c r="I77" s="49"/>
      <c r="J77" s="29">
        <f t="shared" si="19"/>
        <v>0</v>
      </c>
      <c r="K77" s="22"/>
      <c r="L77" s="10"/>
      <c r="M77" s="10"/>
      <c r="N77" s="10"/>
      <c r="O77" s="11"/>
    </row>
    <row r="78" spans="1:15" ht="12.75">
      <c r="A78" s="41">
        <v>11</v>
      </c>
      <c r="B78" s="59" t="s">
        <v>32</v>
      </c>
      <c r="C78" s="59"/>
      <c r="D78" s="59"/>
      <c r="E78" s="41">
        <v>2007</v>
      </c>
      <c r="F78" s="41">
        <v>2008</v>
      </c>
      <c r="G78" s="44">
        <f>18500+J78</f>
        <v>769513</v>
      </c>
      <c r="H78" s="57" t="s">
        <v>18</v>
      </c>
      <c r="I78" s="58"/>
      <c r="J78" s="26">
        <f aca="true" t="shared" si="20" ref="J78:O78">SUM(J79:J84)</f>
        <v>751013</v>
      </c>
      <c r="K78" s="19">
        <f t="shared" si="20"/>
        <v>699013</v>
      </c>
      <c r="L78" s="4">
        <f t="shared" si="20"/>
        <v>52000</v>
      </c>
      <c r="M78" s="4">
        <f t="shared" si="20"/>
        <v>0</v>
      </c>
      <c r="N78" s="4">
        <f t="shared" si="20"/>
        <v>0</v>
      </c>
      <c r="O78" s="4">
        <f t="shared" si="20"/>
        <v>0</v>
      </c>
    </row>
    <row r="79" spans="1:15" ht="12.75">
      <c r="A79" s="41"/>
      <c r="B79" s="59"/>
      <c r="C79" s="59"/>
      <c r="D79" s="59"/>
      <c r="E79" s="41"/>
      <c r="F79" s="41"/>
      <c r="G79" s="45"/>
      <c r="H79" s="36" t="s">
        <v>21</v>
      </c>
      <c r="I79" s="37"/>
      <c r="J79" s="27">
        <f aca="true" t="shared" si="21" ref="J79:J84">SUM(K79:O79)</f>
        <v>98000</v>
      </c>
      <c r="K79" s="20">
        <v>46000</v>
      </c>
      <c r="L79" s="12">
        <v>52000</v>
      </c>
      <c r="M79" s="12"/>
      <c r="N79" s="12"/>
      <c r="O79" s="13"/>
    </row>
    <row r="80" spans="1:15" ht="12.75">
      <c r="A80" s="41"/>
      <c r="B80" s="59"/>
      <c r="C80" s="59"/>
      <c r="D80" s="59"/>
      <c r="E80" s="41"/>
      <c r="F80" s="41"/>
      <c r="G80" s="45"/>
      <c r="H80" s="38" t="s">
        <v>22</v>
      </c>
      <c r="I80" s="39"/>
      <c r="J80" s="28">
        <f t="shared" si="21"/>
        <v>653013</v>
      </c>
      <c r="K80" s="21">
        <v>653013</v>
      </c>
      <c r="L80" s="8"/>
      <c r="M80" s="8"/>
      <c r="N80" s="8"/>
      <c r="O80" s="9"/>
    </row>
    <row r="81" spans="1:15" ht="12.75" hidden="1">
      <c r="A81" s="41"/>
      <c r="B81" s="59"/>
      <c r="C81" s="59"/>
      <c r="D81" s="59"/>
      <c r="E81" s="41"/>
      <c r="F81" s="41"/>
      <c r="G81" s="45"/>
      <c r="H81" s="38" t="s">
        <v>23</v>
      </c>
      <c r="I81" s="39"/>
      <c r="J81" s="28">
        <f t="shared" si="21"/>
        <v>0</v>
      </c>
      <c r="K81" s="21"/>
      <c r="L81" s="8"/>
      <c r="M81" s="8"/>
      <c r="N81" s="8"/>
      <c r="O81" s="9"/>
    </row>
    <row r="82" spans="1:15" ht="12.75" hidden="1">
      <c r="A82" s="41"/>
      <c r="B82" s="59"/>
      <c r="C82" s="59"/>
      <c r="D82" s="59"/>
      <c r="E82" s="41"/>
      <c r="F82" s="41"/>
      <c r="G82" s="45"/>
      <c r="H82" s="38" t="s">
        <v>24</v>
      </c>
      <c r="I82" s="39"/>
      <c r="J82" s="28">
        <f t="shared" si="21"/>
        <v>0</v>
      </c>
      <c r="K82" s="21"/>
      <c r="L82" s="8"/>
      <c r="M82" s="8"/>
      <c r="N82" s="8"/>
      <c r="O82" s="9"/>
    </row>
    <row r="83" spans="1:15" ht="12.75" hidden="1">
      <c r="A83" s="41"/>
      <c r="B83" s="59"/>
      <c r="C83" s="59"/>
      <c r="D83" s="59"/>
      <c r="E83" s="41"/>
      <c r="F83" s="41"/>
      <c r="G83" s="45"/>
      <c r="H83" s="38"/>
      <c r="I83" s="39"/>
      <c r="J83" s="28">
        <f t="shared" si="21"/>
        <v>0</v>
      </c>
      <c r="K83" s="21"/>
      <c r="L83" s="8"/>
      <c r="M83" s="8"/>
      <c r="N83" s="8"/>
      <c r="O83" s="9"/>
    </row>
    <row r="84" spans="1:15" ht="12.75" hidden="1">
      <c r="A84" s="41"/>
      <c r="B84" s="59"/>
      <c r="C84" s="59"/>
      <c r="D84" s="59"/>
      <c r="E84" s="41"/>
      <c r="F84" s="41"/>
      <c r="G84" s="46"/>
      <c r="H84" s="48"/>
      <c r="I84" s="49"/>
      <c r="J84" s="29">
        <f t="shared" si="21"/>
        <v>0</v>
      </c>
      <c r="K84" s="22"/>
      <c r="L84" s="10"/>
      <c r="M84" s="10"/>
      <c r="N84" s="10"/>
      <c r="O84" s="11"/>
    </row>
    <row r="85" spans="1:15" ht="12.75">
      <c r="A85" s="41">
        <v>12</v>
      </c>
      <c r="B85" s="59" t="s">
        <v>33</v>
      </c>
      <c r="C85" s="59"/>
      <c r="D85" s="59"/>
      <c r="E85" s="41">
        <v>2007</v>
      </c>
      <c r="F85" s="41">
        <v>2008</v>
      </c>
      <c r="G85" s="44">
        <f>1000+J85</f>
        <v>357722</v>
      </c>
      <c r="H85" s="57" t="s">
        <v>18</v>
      </c>
      <c r="I85" s="58"/>
      <c r="J85" s="26">
        <f aca="true" t="shared" si="22" ref="J85:O85">SUM(J86:J91)</f>
        <v>356722</v>
      </c>
      <c r="K85" s="19">
        <f t="shared" si="22"/>
        <v>326722</v>
      </c>
      <c r="L85" s="4">
        <f t="shared" si="22"/>
        <v>30000</v>
      </c>
      <c r="M85" s="4">
        <f t="shared" si="22"/>
        <v>0</v>
      </c>
      <c r="N85" s="4">
        <f t="shared" si="22"/>
        <v>0</v>
      </c>
      <c r="O85" s="4">
        <f t="shared" si="22"/>
        <v>0</v>
      </c>
    </row>
    <row r="86" spans="1:15" ht="12.75">
      <c r="A86" s="41"/>
      <c r="B86" s="59"/>
      <c r="C86" s="59"/>
      <c r="D86" s="59"/>
      <c r="E86" s="41"/>
      <c r="F86" s="41"/>
      <c r="G86" s="45"/>
      <c r="H86" s="36" t="s">
        <v>21</v>
      </c>
      <c r="I86" s="37"/>
      <c r="J86" s="27">
        <f aca="true" t="shared" si="23" ref="J86:J91">SUM(K86:O86)</f>
        <v>280000</v>
      </c>
      <c r="K86" s="20">
        <v>250000</v>
      </c>
      <c r="L86" s="12">
        <v>30000</v>
      </c>
      <c r="M86" s="12"/>
      <c r="N86" s="12"/>
      <c r="O86" s="13"/>
    </row>
    <row r="87" spans="1:15" ht="12.75">
      <c r="A87" s="41"/>
      <c r="B87" s="59"/>
      <c r="C87" s="59"/>
      <c r="D87" s="59"/>
      <c r="E87" s="41"/>
      <c r="F87" s="41"/>
      <c r="G87" s="45"/>
      <c r="H87" s="38" t="s">
        <v>22</v>
      </c>
      <c r="I87" s="39"/>
      <c r="J87" s="28">
        <f t="shared" si="23"/>
        <v>76722</v>
      </c>
      <c r="K87" s="21">
        <v>76722</v>
      </c>
      <c r="L87" s="8"/>
      <c r="M87" s="8"/>
      <c r="N87" s="8"/>
      <c r="O87" s="9"/>
    </row>
    <row r="88" spans="1:15" ht="12.75" hidden="1">
      <c r="A88" s="41"/>
      <c r="B88" s="59"/>
      <c r="C88" s="59"/>
      <c r="D88" s="59"/>
      <c r="E88" s="41"/>
      <c r="F88" s="41"/>
      <c r="G88" s="45"/>
      <c r="H88" s="38" t="s">
        <v>23</v>
      </c>
      <c r="I88" s="39"/>
      <c r="J88" s="28">
        <f t="shared" si="23"/>
        <v>0</v>
      </c>
      <c r="K88" s="21"/>
      <c r="L88" s="8"/>
      <c r="M88" s="8"/>
      <c r="N88" s="8"/>
      <c r="O88" s="9"/>
    </row>
    <row r="89" spans="1:15" ht="12.75" hidden="1">
      <c r="A89" s="41"/>
      <c r="B89" s="59"/>
      <c r="C89" s="59"/>
      <c r="D89" s="59"/>
      <c r="E89" s="41"/>
      <c r="F89" s="41"/>
      <c r="G89" s="45"/>
      <c r="H89" s="38" t="s">
        <v>24</v>
      </c>
      <c r="I89" s="39"/>
      <c r="J89" s="28">
        <f t="shared" si="23"/>
        <v>0</v>
      </c>
      <c r="K89" s="21"/>
      <c r="L89" s="8"/>
      <c r="M89" s="8"/>
      <c r="N89" s="8"/>
      <c r="O89" s="9"/>
    </row>
    <row r="90" spans="1:15" ht="12.75" hidden="1">
      <c r="A90" s="41"/>
      <c r="B90" s="59"/>
      <c r="C90" s="59"/>
      <c r="D90" s="59"/>
      <c r="E90" s="41"/>
      <c r="F90" s="41"/>
      <c r="G90" s="45"/>
      <c r="H90" s="38"/>
      <c r="I90" s="39"/>
      <c r="J90" s="28">
        <f t="shared" si="23"/>
        <v>0</v>
      </c>
      <c r="K90" s="21"/>
      <c r="L90" s="8"/>
      <c r="M90" s="8"/>
      <c r="N90" s="8"/>
      <c r="O90" s="9"/>
    </row>
    <row r="91" spans="1:15" ht="12.75" hidden="1">
      <c r="A91" s="41"/>
      <c r="B91" s="59"/>
      <c r="C91" s="59"/>
      <c r="D91" s="59"/>
      <c r="E91" s="41"/>
      <c r="F91" s="41"/>
      <c r="G91" s="46"/>
      <c r="H91" s="48"/>
      <c r="I91" s="49"/>
      <c r="J91" s="29">
        <f t="shared" si="23"/>
        <v>0</v>
      </c>
      <c r="K91" s="22"/>
      <c r="L91" s="10"/>
      <c r="M91" s="10"/>
      <c r="N91" s="10"/>
      <c r="O91" s="11"/>
    </row>
    <row r="92" spans="1:15" ht="12.75">
      <c r="A92" s="41">
        <v>13</v>
      </c>
      <c r="B92" s="59" t="s">
        <v>34</v>
      </c>
      <c r="C92" s="59"/>
      <c r="D92" s="59"/>
      <c r="E92" s="41">
        <v>2007</v>
      </c>
      <c r="F92" s="41">
        <v>2007</v>
      </c>
      <c r="G92" s="44">
        <f>J92</f>
        <v>8000</v>
      </c>
      <c r="H92" s="57" t="s">
        <v>18</v>
      </c>
      <c r="I92" s="58"/>
      <c r="J92" s="26">
        <f aca="true" t="shared" si="24" ref="J92:O92">SUM(J93:J98)</f>
        <v>8000</v>
      </c>
      <c r="K92" s="19">
        <f t="shared" si="24"/>
        <v>8000</v>
      </c>
      <c r="L92" s="4">
        <f t="shared" si="24"/>
        <v>0</v>
      </c>
      <c r="M92" s="4">
        <f t="shared" si="24"/>
        <v>0</v>
      </c>
      <c r="N92" s="4">
        <f t="shared" si="24"/>
        <v>0</v>
      </c>
      <c r="O92" s="4">
        <f t="shared" si="24"/>
        <v>0</v>
      </c>
    </row>
    <row r="93" spans="1:15" ht="12.75">
      <c r="A93" s="41"/>
      <c r="B93" s="59"/>
      <c r="C93" s="59"/>
      <c r="D93" s="59"/>
      <c r="E93" s="41"/>
      <c r="F93" s="41"/>
      <c r="G93" s="45"/>
      <c r="H93" s="36" t="s">
        <v>21</v>
      </c>
      <c r="I93" s="37"/>
      <c r="J93" s="27">
        <f aca="true" t="shared" si="25" ref="J93:J98">SUM(K93:O93)</f>
        <v>8000</v>
      </c>
      <c r="K93" s="20">
        <v>8000</v>
      </c>
      <c r="L93" s="12"/>
      <c r="M93" s="12"/>
      <c r="N93" s="12"/>
      <c r="O93" s="13"/>
    </row>
    <row r="94" spans="1:15" ht="12.75">
      <c r="A94" s="41"/>
      <c r="B94" s="59"/>
      <c r="C94" s="59"/>
      <c r="D94" s="59"/>
      <c r="E94" s="41"/>
      <c r="F94" s="41"/>
      <c r="G94" s="45"/>
      <c r="H94" s="38"/>
      <c r="I94" s="39"/>
      <c r="J94" s="28">
        <f t="shared" si="25"/>
        <v>0</v>
      </c>
      <c r="K94" s="21"/>
      <c r="L94" s="8"/>
      <c r="M94" s="8"/>
      <c r="N94" s="8"/>
      <c r="O94" s="9"/>
    </row>
    <row r="95" spans="1:15" ht="13.5" thickBot="1">
      <c r="A95" s="41"/>
      <c r="B95" s="59"/>
      <c r="C95" s="59"/>
      <c r="D95" s="59"/>
      <c r="E95" s="41"/>
      <c r="F95" s="41"/>
      <c r="G95" s="45"/>
      <c r="H95" s="38"/>
      <c r="I95" s="39"/>
      <c r="J95" s="28">
        <f t="shared" si="25"/>
        <v>0</v>
      </c>
      <c r="K95" s="21"/>
      <c r="L95" s="8"/>
      <c r="M95" s="8"/>
      <c r="N95" s="8"/>
      <c r="O95" s="9"/>
    </row>
    <row r="96" spans="1:15" ht="13.5" hidden="1" thickBot="1">
      <c r="A96" s="41"/>
      <c r="B96" s="59"/>
      <c r="C96" s="59"/>
      <c r="D96" s="59"/>
      <c r="E96" s="41"/>
      <c r="F96" s="41"/>
      <c r="G96" s="45"/>
      <c r="H96" s="38" t="s">
        <v>24</v>
      </c>
      <c r="I96" s="39"/>
      <c r="J96" s="28">
        <f t="shared" si="25"/>
        <v>0</v>
      </c>
      <c r="K96" s="21"/>
      <c r="L96" s="8"/>
      <c r="M96" s="8"/>
      <c r="N96" s="8"/>
      <c r="O96" s="9"/>
    </row>
    <row r="97" spans="1:15" ht="13.5" hidden="1" thickBot="1">
      <c r="A97" s="41"/>
      <c r="B97" s="59"/>
      <c r="C97" s="59"/>
      <c r="D97" s="59"/>
      <c r="E97" s="41"/>
      <c r="F97" s="41"/>
      <c r="G97" s="45"/>
      <c r="H97" s="38"/>
      <c r="I97" s="39"/>
      <c r="J97" s="28">
        <f t="shared" si="25"/>
        <v>0</v>
      </c>
      <c r="K97" s="21"/>
      <c r="L97" s="8"/>
      <c r="M97" s="8"/>
      <c r="N97" s="8"/>
      <c r="O97" s="9"/>
    </row>
    <row r="98" spans="1:15" ht="13.5" hidden="1" thickBot="1">
      <c r="A98" s="41"/>
      <c r="B98" s="59"/>
      <c r="C98" s="59"/>
      <c r="D98" s="59"/>
      <c r="E98" s="41"/>
      <c r="F98" s="41"/>
      <c r="G98" s="46"/>
      <c r="H98" s="48"/>
      <c r="I98" s="49"/>
      <c r="J98" s="29">
        <f t="shared" si="25"/>
        <v>0</v>
      </c>
      <c r="K98" s="22"/>
      <c r="L98" s="10"/>
      <c r="M98" s="10"/>
      <c r="N98" s="10"/>
      <c r="O98" s="11"/>
    </row>
    <row r="99" spans="1:15" ht="13.5" hidden="1" thickBot="1">
      <c r="A99" s="41"/>
      <c r="B99" s="59"/>
      <c r="C99" s="59"/>
      <c r="D99" s="59"/>
      <c r="E99" s="41"/>
      <c r="F99" s="41"/>
      <c r="G99" s="44">
        <f>J99</f>
        <v>0</v>
      </c>
      <c r="H99" s="57" t="s">
        <v>18</v>
      </c>
      <c r="I99" s="58"/>
      <c r="J99" s="26">
        <f aca="true" t="shared" si="26" ref="J99:O99">SUM(J100:J105)</f>
        <v>0</v>
      </c>
      <c r="K99" s="19">
        <f t="shared" si="26"/>
        <v>0</v>
      </c>
      <c r="L99" s="4">
        <f t="shared" si="26"/>
        <v>0</v>
      </c>
      <c r="M99" s="4">
        <f t="shared" si="26"/>
        <v>0</v>
      </c>
      <c r="N99" s="4">
        <f t="shared" si="26"/>
        <v>0</v>
      </c>
      <c r="O99" s="4">
        <f t="shared" si="26"/>
        <v>0</v>
      </c>
    </row>
    <row r="100" spans="1:15" ht="13.5" hidden="1" thickBot="1">
      <c r="A100" s="41"/>
      <c r="B100" s="59"/>
      <c r="C100" s="59"/>
      <c r="D100" s="59"/>
      <c r="E100" s="41"/>
      <c r="F100" s="41"/>
      <c r="G100" s="45"/>
      <c r="H100" s="36" t="s">
        <v>21</v>
      </c>
      <c r="I100" s="37"/>
      <c r="J100" s="27">
        <f aca="true" t="shared" si="27" ref="J100:J105">SUM(K100:O100)</f>
        <v>0</v>
      </c>
      <c r="K100" s="20"/>
      <c r="L100" s="12"/>
      <c r="M100" s="12"/>
      <c r="N100" s="12"/>
      <c r="O100" s="13"/>
    </row>
    <row r="101" spans="1:15" ht="13.5" hidden="1" thickBot="1">
      <c r="A101" s="41"/>
      <c r="B101" s="59"/>
      <c r="C101" s="59"/>
      <c r="D101" s="59"/>
      <c r="E101" s="41"/>
      <c r="F101" s="41"/>
      <c r="G101" s="45"/>
      <c r="H101" s="38" t="s">
        <v>22</v>
      </c>
      <c r="I101" s="39"/>
      <c r="J101" s="28">
        <f t="shared" si="27"/>
        <v>0</v>
      </c>
      <c r="K101" s="21"/>
      <c r="L101" s="8"/>
      <c r="M101" s="8"/>
      <c r="N101" s="8"/>
      <c r="O101" s="9"/>
    </row>
    <row r="102" spans="1:15" ht="13.5" hidden="1" thickBot="1">
      <c r="A102" s="41"/>
      <c r="B102" s="59"/>
      <c r="C102" s="59"/>
      <c r="D102" s="59"/>
      <c r="E102" s="41"/>
      <c r="F102" s="41"/>
      <c r="G102" s="45"/>
      <c r="H102" s="38" t="s">
        <v>23</v>
      </c>
      <c r="I102" s="39"/>
      <c r="J102" s="28">
        <f t="shared" si="27"/>
        <v>0</v>
      </c>
      <c r="K102" s="21"/>
      <c r="L102" s="8"/>
      <c r="M102" s="8"/>
      <c r="N102" s="8"/>
      <c r="O102" s="9"/>
    </row>
    <row r="103" spans="1:15" ht="13.5" hidden="1" thickBot="1">
      <c r="A103" s="41"/>
      <c r="B103" s="59"/>
      <c r="C103" s="59"/>
      <c r="D103" s="59"/>
      <c r="E103" s="41"/>
      <c r="F103" s="41"/>
      <c r="G103" s="45"/>
      <c r="H103" s="38" t="s">
        <v>24</v>
      </c>
      <c r="I103" s="39"/>
      <c r="J103" s="28">
        <f t="shared" si="27"/>
        <v>0</v>
      </c>
      <c r="K103" s="21"/>
      <c r="L103" s="8"/>
      <c r="M103" s="8"/>
      <c r="N103" s="8"/>
      <c r="O103" s="9"/>
    </row>
    <row r="104" spans="1:15" ht="13.5" hidden="1" thickBot="1">
      <c r="A104" s="41"/>
      <c r="B104" s="59"/>
      <c r="C104" s="59"/>
      <c r="D104" s="59"/>
      <c r="E104" s="41"/>
      <c r="F104" s="41"/>
      <c r="G104" s="45"/>
      <c r="H104" s="38"/>
      <c r="I104" s="39"/>
      <c r="J104" s="28">
        <f t="shared" si="27"/>
        <v>0</v>
      </c>
      <c r="K104" s="21"/>
      <c r="L104" s="8"/>
      <c r="M104" s="8"/>
      <c r="N104" s="8"/>
      <c r="O104" s="9"/>
    </row>
    <row r="105" spans="1:15" ht="13.5" hidden="1" thickBot="1">
      <c r="A105" s="41"/>
      <c r="B105" s="59"/>
      <c r="C105" s="59"/>
      <c r="D105" s="59"/>
      <c r="E105" s="41"/>
      <c r="F105" s="41"/>
      <c r="G105" s="46"/>
      <c r="H105" s="48"/>
      <c r="I105" s="49"/>
      <c r="J105" s="29">
        <f t="shared" si="27"/>
        <v>0</v>
      </c>
      <c r="K105" s="22"/>
      <c r="L105" s="10"/>
      <c r="M105" s="10"/>
      <c r="N105" s="10"/>
      <c r="O105" s="11"/>
    </row>
    <row r="106" spans="1:15" ht="13.5" hidden="1" thickBot="1">
      <c r="A106" s="41"/>
      <c r="B106" s="59"/>
      <c r="C106" s="59"/>
      <c r="D106" s="59"/>
      <c r="E106" s="41"/>
      <c r="F106" s="41"/>
      <c r="G106" s="44">
        <f>J106</f>
        <v>0</v>
      </c>
      <c r="H106" s="57" t="s">
        <v>18</v>
      </c>
      <c r="I106" s="58"/>
      <c r="J106" s="26">
        <f aca="true" t="shared" si="28" ref="J106:O106">SUM(J107:J112)</f>
        <v>0</v>
      </c>
      <c r="K106" s="19">
        <f t="shared" si="28"/>
        <v>0</v>
      </c>
      <c r="L106" s="4">
        <f t="shared" si="28"/>
        <v>0</v>
      </c>
      <c r="M106" s="4">
        <f t="shared" si="28"/>
        <v>0</v>
      </c>
      <c r="N106" s="4">
        <f t="shared" si="28"/>
        <v>0</v>
      </c>
      <c r="O106" s="4">
        <f t="shared" si="28"/>
        <v>0</v>
      </c>
    </row>
    <row r="107" spans="1:15" ht="13.5" hidden="1" thickBot="1">
      <c r="A107" s="41"/>
      <c r="B107" s="59"/>
      <c r="C107" s="59"/>
      <c r="D107" s="59"/>
      <c r="E107" s="41"/>
      <c r="F107" s="41"/>
      <c r="G107" s="45"/>
      <c r="H107" s="36" t="s">
        <v>21</v>
      </c>
      <c r="I107" s="37"/>
      <c r="J107" s="27">
        <f aca="true" t="shared" si="29" ref="J107:J112">SUM(K107:O107)</f>
        <v>0</v>
      </c>
      <c r="K107" s="20"/>
      <c r="L107" s="12"/>
      <c r="M107" s="12"/>
      <c r="N107" s="12"/>
      <c r="O107" s="13"/>
    </row>
    <row r="108" spans="1:15" ht="13.5" hidden="1" thickBot="1">
      <c r="A108" s="41"/>
      <c r="B108" s="59"/>
      <c r="C108" s="59"/>
      <c r="D108" s="59"/>
      <c r="E108" s="41"/>
      <c r="F108" s="41"/>
      <c r="G108" s="45"/>
      <c r="H108" s="38" t="s">
        <v>22</v>
      </c>
      <c r="I108" s="39"/>
      <c r="J108" s="28">
        <f t="shared" si="29"/>
        <v>0</v>
      </c>
      <c r="K108" s="21"/>
      <c r="L108" s="8"/>
      <c r="M108" s="8"/>
      <c r="N108" s="8"/>
      <c r="O108" s="9"/>
    </row>
    <row r="109" spans="1:15" ht="13.5" hidden="1" thickBot="1">
      <c r="A109" s="41"/>
      <c r="B109" s="59"/>
      <c r="C109" s="59"/>
      <c r="D109" s="59"/>
      <c r="E109" s="41"/>
      <c r="F109" s="41"/>
      <c r="G109" s="45"/>
      <c r="H109" s="38" t="s">
        <v>23</v>
      </c>
      <c r="I109" s="39"/>
      <c r="J109" s="28">
        <f t="shared" si="29"/>
        <v>0</v>
      </c>
      <c r="K109" s="21"/>
      <c r="L109" s="8"/>
      <c r="M109" s="8"/>
      <c r="N109" s="8"/>
      <c r="O109" s="9"/>
    </row>
    <row r="110" spans="1:15" ht="13.5" hidden="1" thickBot="1">
      <c r="A110" s="41"/>
      <c r="B110" s="59"/>
      <c r="C110" s="59"/>
      <c r="D110" s="59"/>
      <c r="E110" s="41"/>
      <c r="F110" s="41"/>
      <c r="G110" s="45"/>
      <c r="H110" s="38" t="s">
        <v>24</v>
      </c>
      <c r="I110" s="39"/>
      <c r="J110" s="28">
        <f t="shared" si="29"/>
        <v>0</v>
      </c>
      <c r="K110" s="21"/>
      <c r="L110" s="8"/>
      <c r="M110" s="8"/>
      <c r="N110" s="8"/>
      <c r="O110" s="9"/>
    </row>
    <row r="111" spans="1:15" ht="13.5" hidden="1" thickBot="1">
      <c r="A111" s="41"/>
      <c r="B111" s="59"/>
      <c r="C111" s="59"/>
      <c r="D111" s="59"/>
      <c r="E111" s="41"/>
      <c r="F111" s="41"/>
      <c r="G111" s="45"/>
      <c r="H111" s="38"/>
      <c r="I111" s="39"/>
      <c r="J111" s="28">
        <f t="shared" si="29"/>
        <v>0</v>
      </c>
      <c r="K111" s="21"/>
      <c r="L111" s="8"/>
      <c r="M111" s="8"/>
      <c r="N111" s="8"/>
      <c r="O111" s="9"/>
    </row>
    <row r="112" spans="1:15" ht="13.5" hidden="1" thickBot="1">
      <c r="A112" s="41"/>
      <c r="B112" s="59"/>
      <c r="C112" s="59"/>
      <c r="D112" s="59"/>
      <c r="E112" s="41"/>
      <c r="F112" s="41"/>
      <c r="G112" s="46"/>
      <c r="H112" s="48"/>
      <c r="I112" s="49"/>
      <c r="J112" s="29">
        <f t="shared" si="29"/>
        <v>0</v>
      </c>
      <c r="K112" s="22"/>
      <c r="L112" s="10"/>
      <c r="M112" s="10"/>
      <c r="N112" s="10"/>
      <c r="O112" s="11"/>
    </row>
    <row r="113" spans="1:15" ht="13.5" hidden="1" thickBot="1">
      <c r="A113" s="41"/>
      <c r="B113" s="59"/>
      <c r="C113" s="59"/>
      <c r="D113" s="59"/>
      <c r="E113" s="41"/>
      <c r="F113" s="41"/>
      <c r="G113" s="44">
        <f>J113</f>
        <v>0</v>
      </c>
      <c r="H113" s="57" t="s">
        <v>18</v>
      </c>
      <c r="I113" s="58"/>
      <c r="J113" s="26">
        <f aca="true" t="shared" si="30" ref="J113:O113">SUM(J114:J119)</f>
        <v>0</v>
      </c>
      <c r="K113" s="19">
        <f t="shared" si="30"/>
        <v>0</v>
      </c>
      <c r="L113" s="4">
        <f t="shared" si="30"/>
        <v>0</v>
      </c>
      <c r="M113" s="4">
        <f t="shared" si="30"/>
        <v>0</v>
      </c>
      <c r="N113" s="4">
        <f t="shared" si="30"/>
        <v>0</v>
      </c>
      <c r="O113" s="4">
        <f t="shared" si="30"/>
        <v>0</v>
      </c>
    </row>
    <row r="114" spans="1:15" ht="13.5" hidden="1" thickBot="1">
      <c r="A114" s="41"/>
      <c r="B114" s="59"/>
      <c r="C114" s="59"/>
      <c r="D114" s="59"/>
      <c r="E114" s="41"/>
      <c r="F114" s="41"/>
      <c r="G114" s="45"/>
      <c r="H114" s="36" t="s">
        <v>21</v>
      </c>
      <c r="I114" s="37"/>
      <c r="J114" s="27">
        <f aca="true" t="shared" si="31" ref="J114:J119">SUM(K114:O114)</f>
        <v>0</v>
      </c>
      <c r="K114" s="20"/>
      <c r="L114" s="12"/>
      <c r="M114" s="12"/>
      <c r="N114" s="12"/>
      <c r="O114" s="13"/>
    </row>
    <row r="115" spans="1:15" ht="13.5" hidden="1" thickBot="1">
      <c r="A115" s="41"/>
      <c r="B115" s="59"/>
      <c r="C115" s="59"/>
      <c r="D115" s="59"/>
      <c r="E115" s="41"/>
      <c r="F115" s="41"/>
      <c r="G115" s="45"/>
      <c r="H115" s="38" t="s">
        <v>22</v>
      </c>
      <c r="I115" s="39"/>
      <c r="J115" s="28">
        <f t="shared" si="31"/>
        <v>0</v>
      </c>
      <c r="K115" s="21"/>
      <c r="L115" s="8"/>
      <c r="M115" s="8"/>
      <c r="N115" s="8"/>
      <c r="O115" s="9"/>
    </row>
    <row r="116" spans="1:15" ht="13.5" hidden="1" thickBot="1">
      <c r="A116" s="41"/>
      <c r="B116" s="59"/>
      <c r="C116" s="59"/>
      <c r="D116" s="59"/>
      <c r="E116" s="41"/>
      <c r="F116" s="41"/>
      <c r="G116" s="45"/>
      <c r="H116" s="38" t="s">
        <v>23</v>
      </c>
      <c r="I116" s="39"/>
      <c r="J116" s="28">
        <f t="shared" si="31"/>
        <v>0</v>
      </c>
      <c r="K116" s="21"/>
      <c r="L116" s="8"/>
      <c r="M116" s="8"/>
      <c r="N116" s="8"/>
      <c r="O116" s="9"/>
    </row>
    <row r="117" spans="1:15" ht="13.5" hidden="1" thickBot="1">
      <c r="A117" s="41"/>
      <c r="B117" s="59"/>
      <c r="C117" s="59"/>
      <c r="D117" s="59"/>
      <c r="E117" s="41"/>
      <c r="F117" s="41"/>
      <c r="G117" s="45"/>
      <c r="H117" s="38" t="s">
        <v>24</v>
      </c>
      <c r="I117" s="39"/>
      <c r="J117" s="28">
        <f t="shared" si="31"/>
        <v>0</v>
      </c>
      <c r="K117" s="21"/>
      <c r="L117" s="8"/>
      <c r="M117" s="8"/>
      <c r="N117" s="8"/>
      <c r="O117" s="9"/>
    </row>
    <row r="118" spans="1:15" ht="13.5" hidden="1" thickBot="1">
      <c r="A118" s="41"/>
      <c r="B118" s="59"/>
      <c r="C118" s="59"/>
      <c r="D118" s="59"/>
      <c r="E118" s="41"/>
      <c r="F118" s="41"/>
      <c r="G118" s="45"/>
      <c r="H118" s="38"/>
      <c r="I118" s="39"/>
      <c r="J118" s="28">
        <f t="shared" si="31"/>
        <v>0</v>
      </c>
      <c r="K118" s="21"/>
      <c r="L118" s="8"/>
      <c r="M118" s="8"/>
      <c r="N118" s="8"/>
      <c r="O118" s="9"/>
    </row>
    <row r="119" spans="1:15" ht="13.5" hidden="1" thickBot="1">
      <c r="A119" s="41"/>
      <c r="B119" s="59"/>
      <c r="C119" s="59"/>
      <c r="D119" s="59"/>
      <c r="E119" s="41"/>
      <c r="F119" s="41"/>
      <c r="G119" s="46"/>
      <c r="H119" s="48"/>
      <c r="I119" s="49"/>
      <c r="J119" s="29">
        <f t="shared" si="31"/>
        <v>0</v>
      </c>
      <c r="K119" s="22"/>
      <c r="L119" s="10"/>
      <c r="M119" s="10"/>
      <c r="N119" s="10"/>
      <c r="O119" s="11"/>
    </row>
    <row r="120" spans="1:15" ht="13.5" hidden="1" thickBot="1">
      <c r="A120" s="41"/>
      <c r="B120" s="59"/>
      <c r="C120" s="59"/>
      <c r="D120" s="59"/>
      <c r="E120" s="41"/>
      <c r="F120" s="41"/>
      <c r="G120" s="44">
        <f>J120</f>
        <v>0</v>
      </c>
      <c r="H120" s="57" t="s">
        <v>18</v>
      </c>
      <c r="I120" s="58"/>
      <c r="J120" s="26">
        <f aca="true" t="shared" si="32" ref="J120:O120">SUM(J121:J126)</f>
        <v>0</v>
      </c>
      <c r="K120" s="19">
        <f t="shared" si="32"/>
        <v>0</v>
      </c>
      <c r="L120" s="4">
        <f t="shared" si="32"/>
        <v>0</v>
      </c>
      <c r="M120" s="4">
        <f t="shared" si="32"/>
        <v>0</v>
      </c>
      <c r="N120" s="4">
        <f t="shared" si="32"/>
        <v>0</v>
      </c>
      <c r="O120" s="4">
        <f t="shared" si="32"/>
        <v>0</v>
      </c>
    </row>
    <row r="121" spans="1:15" ht="13.5" hidden="1" thickBot="1">
      <c r="A121" s="41"/>
      <c r="B121" s="59"/>
      <c r="C121" s="59"/>
      <c r="D121" s="59"/>
      <c r="E121" s="41"/>
      <c r="F121" s="41"/>
      <c r="G121" s="45"/>
      <c r="H121" s="36" t="s">
        <v>21</v>
      </c>
      <c r="I121" s="37"/>
      <c r="J121" s="27">
        <f aca="true" t="shared" si="33" ref="J121:J126">SUM(K121:O121)</f>
        <v>0</v>
      </c>
      <c r="K121" s="20"/>
      <c r="L121" s="12"/>
      <c r="M121" s="12"/>
      <c r="N121" s="12"/>
      <c r="O121" s="13"/>
    </row>
    <row r="122" spans="1:15" ht="13.5" hidden="1" thickBot="1">
      <c r="A122" s="41"/>
      <c r="B122" s="59"/>
      <c r="C122" s="59"/>
      <c r="D122" s="59"/>
      <c r="E122" s="41"/>
      <c r="F122" s="41"/>
      <c r="G122" s="45"/>
      <c r="H122" s="38" t="s">
        <v>22</v>
      </c>
      <c r="I122" s="39"/>
      <c r="J122" s="28">
        <f t="shared" si="33"/>
        <v>0</v>
      </c>
      <c r="K122" s="21"/>
      <c r="L122" s="8"/>
      <c r="M122" s="8"/>
      <c r="N122" s="8"/>
      <c r="O122" s="9"/>
    </row>
    <row r="123" spans="1:15" ht="13.5" hidden="1" thickBot="1">
      <c r="A123" s="41"/>
      <c r="B123" s="59"/>
      <c r="C123" s="59"/>
      <c r="D123" s="59"/>
      <c r="E123" s="41"/>
      <c r="F123" s="41"/>
      <c r="G123" s="45"/>
      <c r="H123" s="38" t="s">
        <v>23</v>
      </c>
      <c r="I123" s="39"/>
      <c r="J123" s="28">
        <f t="shared" si="33"/>
        <v>0</v>
      </c>
      <c r="K123" s="21"/>
      <c r="L123" s="8"/>
      <c r="M123" s="8"/>
      <c r="N123" s="8"/>
      <c r="O123" s="9"/>
    </row>
    <row r="124" spans="1:15" ht="13.5" hidden="1" thickBot="1">
      <c r="A124" s="41"/>
      <c r="B124" s="59"/>
      <c r="C124" s="59"/>
      <c r="D124" s="59"/>
      <c r="E124" s="41"/>
      <c r="F124" s="41"/>
      <c r="G124" s="45"/>
      <c r="H124" s="38" t="s">
        <v>24</v>
      </c>
      <c r="I124" s="39"/>
      <c r="J124" s="28">
        <f t="shared" si="33"/>
        <v>0</v>
      </c>
      <c r="K124" s="21"/>
      <c r="L124" s="8"/>
      <c r="M124" s="8"/>
      <c r="N124" s="8"/>
      <c r="O124" s="9"/>
    </row>
    <row r="125" spans="1:15" ht="13.5" hidden="1" thickBot="1">
      <c r="A125" s="41"/>
      <c r="B125" s="59"/>
      <c r="C125" s="59"/>
      <c r="D125" s="59"/>
      <c r="E125" s="41"/>
      <c r="F125" s="41"/>
      <c r="G125" s="45"/>
      <c r="H125" s="38"/>
      <c r="I125" s="39"/>
      <c r="J125" s="28">
        <f t="shared" si="33"/>
        <v>0</v>
      </c>
      <c r="K125" s="21"/>
      <c r="L125" s="8"/>
      <c r="M125" s="8"/>
      <c r="N125" s="8"/>
      <c r="O125" s="9"/>
    </row>
    <row r="126" spans="1:15" ht="13.5" hidden="1" thickBot="1">
      <c r="A126" s="35"/>
      <c r="B126" s="60"/>
      <c r="C126" s="60"/>
      <c r="D126" s="60"/>
      <c r="E126" s="35"/>
      <c r="F126" s="35"/>
      <c r="G126" s="45"/>
      <c r="H126" s="50"/>
      <c r="I126" s="51"/>
      <c r="J126" s="30">
        <f t="shared" si="33"/>
        <v>0</v>
      </c>
      <c r="K126" s="23"/>
      <c r="L126" s="17"/>
      <c r="M126" s="17"/>
      <c r="N126" s="17"/>
      <c r="O126" s="18"/>
    </row>
    <row r="127" spans="1:15" ht="13.5" thickTop="1">
      <c r="A127" s="40"/>
      <c r="B127" s="42" t="s">
        <v>37</v>
      </c>
      <c r="C127" s="42"/>
      <c r="D127" s="42"/>
      <c r="E127" s="40"/>
      <c r="F127" s="40"/>
      <c r="G127" s="52">
        <f>SUM(G8:G126)</f>
        <v>12100079</v>
      </c>
      <c r="H127" s="55" t="s">
        <v>18</v>
      </c>
      <c r="I127" s="56"/>
      <c r="J127" s="31">
        <f aca="true" t="shared" si="34" ref="J127:O127">SUM(J128:J133)</f>
        <v>11893243</v>
      </c>
      <c r="K127" s="24">
        <f t="shared" si="34"/>
        <v>3742225</v>
      </c>
      <c r="L127" s="7">
        <f t="shared" si="34"/>
        <v>4851018</v>
      </c>
      <c r="M127" s="7">
        <f t="shared" si="34"/>
        <v>3300000</v>
      </c>
      <c r="N127" s="7">
        <f t="shared" si="34"/>
        <v>0</v>
      </c>
      <c r="O127" s="7">
        <f t="shared" si="34"/>
        <v>0</v>
      </c>
    </row>
    <row r="128" spans="1:15" ht="12.75">
      <c r="A128" s="41"/>
      <c r="B128" s="43"/>
      <c r="C128" s="43"/>
      <c r="D128" s="43"/>
      <c r="E128" s="41"/>
      <c r="F128" s="41"/>
      <c r="G128" s="53"/>
      <c r="H128" s="36" t="s">
        <v>21</v>
      </c>
      <c r="I128" s="37"/>
      <c r="J128" s="27">
        <f aca="true" t="shared" si="35" ref="J128:O133">SUMIF($H$9:$I$126,$H128,J$9:J$126)</f>
        <v>4025312</v>
      </c>
      <c r="K128" s="20">
        <f t="shared" si="35"/>
        <v>1674294</v>
      </c>
      <c r="L128" s="12">
        <f t="shared" si="35"/>
        <v>2351018</v>
      </c>
      <c r="M128" s="12">
        <f t="shared" si="35"/>
        <v>0</v>
      </c>
      <c r="N128" s="12">
        <f t="shared" si="35"/>
        <v>0</v>
      </c>
      <c r="O128" s="14">
        <f t="shared" si="35"/>
        <v>0</v>
      </c>
    </row>
    <row r="129" spans="1:15" ht="12.75">
      <c r="A129" s="41"/>
      <c r="B129" s="43"/>
      <c r="C129" s="43"/>
      <c r="D129" s="43"/>
      <c r="E129" s="41"/>
      <c r="F129" s="41"/>
      <c r="G129" s="53"/>
      <c r="H129" s="38" t="s">
        <v>22</v>
      </c>
      <c r="I129" s="39"/>
      <c r="J129" s="28">
        <f t="shared" si="35"/>
        <v>1479735</v>
      </c>
      <c r="K129" s="21">
        <f t="shared" si="35"/>
        <v>1479735</v>
      </c>
      <c r="L129" s="8">
        <f t="shared" si="35"/>
        <v>0</v>
      </c>
      <c r="M129" s="8">
        <f t="shared" si="35"/>
        <v>0</v>
      </c>
      <c r="N129" s="8">
        <f t="shared" si="35"/>
        <v>0</v>
      </c>
      <c r="O129" s="15">
        <f t="shared" si="35"/>
        <v>0</v>
      </c>
    </row>
    <row r="130" spans="1:15" ht="12.75">
      <c r="A130" s="41"/>
      <c r="B130" s="43"/>
      <c r="C130" s="43"/>
      <c r="D130" s="43"/>
      <c r="E130" s="41"/>
      <c r="F130" s="41"/>
      <c r="G130" s="53"/>
      <c r="H130" s="38" t="s">
        <v>23</v>
      </c>
      <c r="I130" s="39"/>
      <c r="J130" s="28">
        <f t="shared" si="35"/>
        <v>6000000</v>
      </c>
      <c r="K130" s="21">
        <f t="shared" si="35"/>
        <v>200000</v>
      </c>
      <c r="L130" s="8">
        <f t="shared" si="35"/>
        <v>2500000</v>
      </c>
      <c r="M130" s="8">
        <f t="shared" si="35"/>
        <v>3300000</v>
      </c>
      <c r="N130" s="8">
        <f t="shared" si="35"/>
        <v>0</v>
      </c>
      <c r="O130" s="15">
        <f t="shared" si="35"/>
        <v>0</v>
      </c>
    </row>
    <row r="131" spans="1:15" ht="12.75">
      <c r="A131" s="41"/>
      <c r="B131" s="43"/>
      <c r="C131" s="43"/>
      <c r="D131" s="43"/>
      <c r="E131" s="41"/>
      <c r="F131" s="41"/>
      <c r="G131" s="53"/>
      <c r="H131" s="38" t="s">
        <v>24</v>
      </c>
      <c r="I131" s="39"/>
      <c r="J131" s="28">
        <f t="shared" si="35"/>
        <v>388196</v>
      </c>
      <c r="K131" s="21">
        <f t="shared" si="35"/>
        <v>388196</v>
      </c>
      <c r="L131" s="8">
        <f t="shared" si="35"/>
        <v>0</v>
      </c>
      <c r="M131" s="8">
        <f t="shared" si="35"/>
        <v>0</v>
      </c>
      <c r="N131" s="8">
        <f t="shared" si="35"/>
        <v>0</v>
      </c>
      <c r="O131" s="15">
        <f t="shared" si="35"/>
        <v>0</v>
      </c>
    </row>
    <row r="132" spans="1:15" ht="12.75" hidden="1">
      <c r="A132" s="41"/>
      <c r="B132" s="43"/>
      <c r="C132" s="43"/>
      <c r="D132" s="43"/>
      <c r="E132" s="41"/>
      <c r="F132" s="41"/>
      <c r="G132" s="53"/>
      <c r="H132" s="38"/>
      <c r="I132" s="39"/>
      <c r="J132" s="28">
        <f t="shared" si="35"/>
        <v>0</v>
      </c>
      <c r="K132" s="21">
        <f t="shared" si="35"/>
        <v>0</v>
      </c>
      <c r="L132" s="8">
        <f t="shared" si="35"/>
        <v>0</v>
      </c>
      <c r="M132" s="8">
        <f t="shared" si="35"/>
        <v>0</v>
      </c>
      <c r="N132" s="8">
        <f t="shared" si="35"/>
        <v>0</v>
      </c>
      <c r="O132" s="15">
        <f t="shared" si="35"/>
        <v>0</v>
      </c>
    </row>
    <row r="133" spans="1:15" ht="12.75">
      <c r="A133" s="41"/>
      <c r="B133" s="43"/>
      <c r="C133" s="43"/>
      <c r="D133" s="43"/>
      <c r="E133" s="41"/>
      <c r="F133" s="41"/>
      <c r="G133" s="54"/>
      <c r="H133" s="48"/>
      <c r="I133" s="49"/>
      <c r="J133" s="29">
        <f t="shared" si="35"/>
        <v>0</v>
      </c>
      <c r="K133" s="22">
        <f t="shared" si="35"/>
        <v>0</v>
      </c>
      <c r="L133" s="10">
        <f t="shared" si="35"/>
        <v>0</v>
      </c>
      <c r="M133" s="10">
        <f t="shared" si="35"/>
        <v>0</v>
      </c>
      <c r="N133" s="10">
        <f t="shared" si="35"/>
        <v>0</v>
      </c>
      <c r="O133" s="16">
        <f t="shared" si="35"/>
        <v>0</v>
      </c>
    </row>
    <row r="134" spans="8:11" ht="12.75">
      <c r="H134" s="47"/>
      <c r="I134" s="47"/>
      <c r="J134" s="5"/>
      <c r="K134" s="5"/>
    </row>
    <row r="135" spans="8:11" ht="12.75">
      <c r="H135" s="5"/>
      <c r="I135" s="5"/>
      <c r="J135" s="5"/>
      <c r="K135" s="5"/>
    </row>
    <row r="136" spans="8:11" ht="12.75">
      <c r="H136" s="5"/>
      <c r="I136" s="5"/>
      <c r="J136" s="5"/>
      <c r="K136" s="5"/>
    </row>
    <row r="137" spans="8:11" ht="12.75">
      <c r="H137" s="5"/>
      <c r="I137" s="5"/>
      <c r="J137" s="6"/>
      <c r="K137" s="5"/>
    </row>
  </sheetData>
  <mergeCells count="229">
    <mergeCell ref="H82:I82"/>
    <mergeCell ref="H83:I83"/>
    <mergeCell ref="H84:I84"/>
    <mergeCell ref="H76:I76"/>
    <mergeCell ref="H77:I77"/>
    <mergeCell ref="H78:I78"/>
    <mergeCell ref="H79:I79"/>
    <mergeCell ref="H80:I80"/>
    <mergeCell ref="H81:I81"/>
    <mergeCell ref="A78:A84"/>
    <mergeCell ref="B78:D84"/>
    <mergeCell ref="E78:E84"/>
    <mergeCell ref="F78:F84"/>
    <mergeCell ref="F8:F14"/>
    <mergeCell ref="H8:I8"/>
    <mergeCell ref="H9:I9"/>
    <mergeCell ref="H10:I10"/>
    <mergeCell ref="H11:I11"/>
    <mergeCell ref="H12:I12"/>
    <mergeCell ref="H13:I13"/>
    <mergeCell ref="H14:I14"/>
    <mergeCell ref="G8:G14"/>
    <mergeCell ref="A8:A14"/>
    <mergeCell ref="B8:D14"/>
    <mergeCell ref="E8:E14"/>
    <mergeCell ref="B7:D7"/>
    <mergeCell ref="H70:I70"/>
    <mergeCell ref="A71:A77"/>
    <mergeCell ref="B71:D77"/>
    <mergeCell ref="E71:E77"/>
    <mergeCell ref="F71:F77"/>
    <mergeCell ref="H71:I71"/>
    <mergeCell ref="H72:I72"/>
    <mergeCell ref="H73:I73"/>
    <mergeCell ref="H74:I74"/>
    <mergeCell ref="H75:I75"/>
    <mergeCell ref="A3:O4"/>
    <mergeCell ref="A1:O1"/>
    <mergeCell ref="A2:O2"/>
    <mergeCell ref="A5:A6"/>
    <mergeCell ref="B5:D6"/>
    <mergeCell ref="E5:F5"/>
    <mergeCell ref="H5:I6"/>
    <mergeCell ref="K5:N5"/>
    <mergeCell ref="J5:J6"/>
    <mergeCell ref="G5:G6"/>
    <mergeCell ref="H68:I68"/>
    <mergeCell ref="H69:I69"/>
    <mergeCell ref="A15:A21"/>
    <mergeCell ref="B15:D21"/>
    <mergeCell ref="E15:E21"/>
    <mergeCell ref="F15:F21"/>
    <mergeCell ref="H64:I64"/>
    <mergeCell ref="H65:I65"/>
    <mergeCell ref="H66:I66"/>
    <mergeCell ref="H67:I67"/>
    <mergeCell ref="A64:A70"/>
    <mergeCell ref="B64:D70"/>
    <mergeCell ref="E64:E70"/>
    <mergeCell ref="F64:F70"/>
    <mergeCell ref="H62:I62"/>
    <mergeCell ref="H63:I63"/>
    <mergeCell ref="H17:I17"/>
    <mergeCell ref="H18:I18"/>
    <mergeCell ref="H21:I21"/>
    <mergeCell ref="H60:I60"/>
    <mergeCell ref="H61:I61"/>
    <mergeCell ref="H19:I19"/>
    <mergeCell ref="H20:I20"/>
    <mergeCell ref="H25:I25"/>
    <mergeCell ref="H15:I15"/>
    <mergeCell ref="H16:I16"/>
    <mergeCell ref="H7:I7"/>
    <mergeCell ref="A22:A28"/>
    <mergeCell ref="B22:D28"/>
    <mergeCell ref="E22:E28"/>
    <mergeCell ref="F22:F28"/>
    <mergeCell ref="H22:I22"/>
    <mergeCell ref="H23:I23"/>
    <mergeCell ref="H24:I24"/>
    <mergeCell ref="H26:I26"/>
    <mergeCell ref="H27:I27"/>
    <mergeCell ref="H28:I28"/>
    <mergeCell ref="A50:A56"/>
    <mergeCell ref="B50:D56"/>
    <mergeCell ref="E50:E56"/>
    <mergeCell ref="F50:F56"/>
    <mergeCell ref="H50:I50"/>
    <mergeCell ref="H51:I51"/>
    <mergeCell ref="H52:I52"/>
    <mergeCell ref="H53:I53"/>
    <mergeCell ref="H54:I54"/>
    <mergeCell ref="H55:I55"/>
    <mergeCell ref="H56:I56"/>
    <mergeCell ref="A29:A35"/>
    <mergeCell ref="B29:D35"/>
    <mergeCell ref="E29:E35"/>
    <mergeCell ref="F29:F35"/>
    <mergeCell ref="H29:I29"/>
    <mergeCell ref="H30:I30"/>
    <mergeCell ref="H31:I31"/>
    <mergeCell ref="H32:I32"/>
    <mergeCell ref="H33:I33"/>
    <mergeCell ref="H34:I34"/>
    <mergeCell ref="H35:I35"/>
    <mergeCell ref="A36:A42"/>
    <mergeCell ref="B36:D42"/>
    <mergeCell ref="E36:E42"/>
    <mergeCell ref="F36:F42"/>
    <mergeCell ref="H36:I36"/>
    <mergeCell ref="H37:I37"/>
    <mergeCell ref="H38:I38"/>
    <mergeCell ref="H39:I39"/>
    <mergeCell ref="H40:I40"/>
    <mergeCell ref="H41:I41"/>
    <mergeCell ref="H42:I42"/>
    <mergeCell ref="A43:A49"/>
    <mergeCell ref="B43:D49"/>
    <mergeCell ref="E43:E49"/>
    <mergeCell ref="F43:F49"/>
    <mergeCell ref="H43:I43"/>
    <mergeCell ref="H44:I44"/>
    <mergeCell ref="H45:I45"/>
    <mergeCell ref="H46:I46"/>
    <mergeCell ref="H47:I47"/>
    <mergeCell ref="H48:I48"/>
    <mergeCell ref="H49:I49"/>
    <mergeCell ref="A57:A63"/>
    <mergeCell ref="B57:D63"/>
    <mergeCell ref="E57:E63"/>
    <mergeCell ref="F57:F63"/>
    <mergeCell ref="H57:I57"/>
    <mergeCell ref="H58:I58"/>
    <mergeCell ref="H59:I59"/>
    <mergeCell ref="A85:A91"/>
    <mergeCell ref="B85:D91"/>
    <mergeCell ref="E85:E91"/>
    <mergeCell ref="F85:F91"/>
    <mergeCell ref="H85:I85"/>
    <mergeCell ref="H86:I86"/>
    <mergeCell ref="H87:I87"/>
    <mergeCell ref="H88:I88"/>
    <mergeCell ref="H89:I89"/>
    <mergeCell ref="H90:I90"/>
    <mergeCell ref="H91:I91"/>
    <mergeCell ref="A92:A98"/>
    <mergeCell ref="B92:D98"/>
    <mergeCell ref="E92:E98"/>
    <mergeCell ref="F92:F98"/>
    <mergeCell ref="H92:I92"/>
    <mergeCell ref="H93:I93"/>
    <mergeCell ref="H94:I94"/>
    <mergeCell ref="H95:I95"/>
    <mergeCell ref="H96:I96"/>
    <mergeCell ref="H97:I97"/>
    <mergeCell ref="H98:I98"/>
    <mergeCell ref="A99:A105"/>
    <mergeCell ref="B99:D105"/>
    <mergeCell ref="E99:E105"/>
    <mergeCell ref="F99:F105"/>
    <mergeCell ref="H99:I99"/>
    <mergeCell ref="H100:I100"/>
    <mergeCell ref="H101:I101"/>
    <mergeCell ref="H102:I102"/>
    <mergeCell ref="H103:I103"/>
    <mergeCell ref="H104:I104"/>
    <mergeCell ref="H105:I105"/>
    <mergeCell ref="A106:A112"/>
    <mergeCell ref="B106:D112"/>
    <mergeCell ref="E106:E112"/>
    <mergeCell ref="F106:F112"/>
    <mergeCell ref="H106:I106"/>
    <mergeCell ref="H107:I107"/>
    <mergeCell ref="H108:I108"/>
    <mergeCell ref="H109:I109"/>
    <mergeCell ref="H110:I110"/>
    <mergeCell ref="H111:I111"/>
    <mergeCell ref="H112:I112"/>
    <mergeCell ref="A113:A119"/>
    <mergeCell ref="B113:D119"/>
    <mergeCell ref="E113:E119"/>
    <mergeCell ref="F113:F119"/>
    <mergeCell ref="H113:I113"/>
    <mergeCell ref="H114:I114"/>
    <mergeCell ref="H115:I115"/>
    <mergeCell ref="H116:I116"/>
    <mergeCell ref="A120:A126"/>
    <mergeCell ref="B120:D126"/>
    <mergeCell ref="E120:E126"/>
    <mergeCell ref="F120:F126"/>
    <mergeCell ref="H123:I123"/>
    <mergeCell ref="H124:I124"/>
    <mergeCell ref="H125:I125"/>
    <mergeCell ref="H117:I117"/>
    <mergeCell ref="H118:I118"/>
    <mergeCell ref="H119:I119"/>
    <mergeCell ref="H120:I120"/>
    <mergeCell ref="H121:I121"/>
    <mergeCell ref="H122:I122"/>
    <mergeCell ref="G15:G21"/>
    <mergeCell ref="G22:G28"/>
    <mergeCell ref="G64:G70"/>
    <mergeCell ref="G71:G77"/>
    <mergeCell ref="G29:G35"/>
    <mergeCell ref="G36:G42"/>
    <mergeCell ref="G43:G49"/>
    <mergeCell ref="G50:G56"/>
    <mergeCell ref="G57:G63"/>
    <mergeCell ref="G78:G84"/>
    <mergeCell ref="G85:G91"/>
    <mergeCell ref="G92:G98"/>
    <mergeCell ref="G99:G105"/>
    <mergeCell ref="G106:G112"/>
    <mergeCell ref="G113:G119"/>
    <mergeCell ref="G120:G126"/>
    <mergeCell ref="H134:I134"/>
    <mergeCell ref="H131:I131"/>
    <mergeCell ref="H132:I132"/>
    <mergeCell ref="H133:I133"/>
    <mergeCell ref="H126:I126"/>
    <mergeCell ref="G127:G133"/>
    <mergeCell ref="H127:I127"/>
    <mergeCell ref="H128:I128"/>
    <mergeCell ref="H129:I129"/>
    <mergeCell ref="H130:I130"/>
    <mergeCell ref="A127:A133"/>
    <mergeCell ref="B127:D133"/>
    <mergeCell ref="E127:E133"/>
    <mergeCell ref="F127:F133"/>
  </mergeCells>
  <conditionalFormatting sqref="J137 J9:J14 J121:J126 J30:J35 J72:J77 J16:J21 J23:J28 J37:J42 J44:J49 J51:J56 J58:J63 J65:J70 J79:J84 J86:J91 J93:J98 J100:J105 J107:J112 J114:J119 G8:G133 J128:O13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J8:O8 J120:O120 J71:O71 J36:O36 J15:O15 J22:O22 J29:O29 J43:O43 J50:O50 J57:O57 J64:O64 J78:O78 J85:O85 J92:O92 J99:O99 J106:O106 J113:O113 J127:O127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3937007874015748" footer="0.3937007874015748"/>
  <pageSetup fitToHeight="2" fitToWidth="1" horizontalDpi="300" verticalDpi="300" orientation="landscape" paperSize="9" scale="94" r:id="rId1"/>
  <headerFooter alignWithMargins="0">
    <oddHeader>&amp;L&amp;8Załacznik Nr 1
do Uchwały X/73/2007
Rady Gminy Jedlnia Letnisko
z dnia 17 sierpnia 2007r.&amp;R&amp;8Załącznik Nr 3
do Uchwały Nr IV/17/2006
Rady Gminy Jedlnia Letnisko
z dnia 18 grudnia 2006 r.</oddHeader>
    <oddFooter>&amp;LA - dochody własne jst
B - kredyty i pożyczki
C - obligacje
D - Środki i dotacje otrzymane od innych jst oraz innych jednostek zaliczanych do sektora finansów publicznych&amp;C
&amp;RStrona &amp;P z &amp;N</oddFooter>
  </headerFooter>
  <rowBreaks count="1" manualBreakCount="1"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203</cp:lastModifiedBy>
  <cp:lastPrinted>2007-08-22T10:11:40Z</cp:lastPrinted>
  <dcterms:created xsi:type="dcterms:W3CDTF">2007-07-29T12:18:49Z</dcterms:created>
  <dcterms:modified xsi:type="dcterms:W3CDTF">2007-08-22T10:11:47Z</dcterms:modified>
  <cp:category/>
  <cp:version/>
  <cp:contentType/>
  <cp:contentStatus/>
</cp:coreProperties>
</file>